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filterPrivacy="1"/>
  <xr:revisionPtr revIDLastSave="0" documentId="13_ncr:1_{D2D2FBDA-B8D2-4051-872F-134CE9167094}" xr6:coauthVersionLast="47" xr6:coauthVersionMax="47" xr10:uidLastSave="{00000000-0000-0000-0000-000000000000}"/>
  <bookViews>
    <workbookView xWindow="7920" yWindow="825" windowWidth="26100" windowHeight="14235" activeTab="5" xr2:uid="{00000000-000D-0000-FFFF-FFFF00000000}"/>
  </bookViews>
  <sheets>
    <sheet name="申込書" sheetId="1" r:id="rId1"/>
    <sheet name="参加者名簿（男子）" sheetId="9" r:id="rId2"/>
    <sheet name="参加者名簿（女子）" sheetId="10" r:id="rId3"/>
    <sheet name="審判員" sheetId="6" r:id="rId4"/>
    <sheet name="補助役員" sheetId="7" r:id="rId5"/>
    <sheet name="役員名簿" sheetId="8" r:id="rId6"/>
  </sheets>
  <definedNames>
    <definedName name="_xlnm._FilterDatabase" localSheetId="1" hidden="1">'参加者名簿（男子）'!$A$4:$Q$54</definedName>
    <definedName name="_xlnm.Print_Area" localSheetId="2">'参加者名簿（女子）'!$A$1:$I$84</definedName>
    <definedName name="_xlnm.Print_Area" localSheetId="1">'参加者名簿（男子）'!$A$1:$I$84</definedName>
    <definedName name="_xlnm.Print_Area" localSheetId="3">審判員!$A$1:$F$26</definedName>
    <definedName name="_xlnm.Print_Area" localSheetId="0">申込書!$B$1:$O$27</definedName>
    <definedName name="_xlnm.Print_Area" localSheetId="4">補助役員!$A$1:$D$11</definedName>
    <definedName name="_xlnm.Print_Area" localSheetId="5">役員名簿!$A$1:$E$11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Q14" i="10" l="1"/>
  <c r="Q13" i="10"/>
  <c r="Q12" i="10"/>
  <c r="Q11" i="10"/>
  <c r="Q10" i="10"/>
  <c r="Q9" i="10"/>
  <c r="Q8" i="10"/>
  <c r="Q7" i="10"/>
  <c r="Q6" i="10"/>
  <c r="Q5" i="10"/>
  <c r="Q4" i="10"/>
  <c r="N15" i="10"/>
  <c r="N14" i="10"/>
  <c r="N13" i="10"/>
  <c r="N12" i="10"/>
  <c r="N11" i="10"/>
  <c r="N10" i="10"/>
  <c r="N9" i="10"/>
  <c r="N8" i="10"/>
  <c r="N7" i="10"/>
  <c r="N6" i="10"/>
  <c r="N4" i="10"/>
  <c r="N5" i="10"/>
  <c r="Q15" i="9"/>
  <c r="Q14" i="9"/>
  <c r="Q13" i="9"/>
  <c r="Q12" i="9"/>
  <c r="Q11" i="9"/>
  <c r="Q10" i="9"/>
  <c r="Q9" i="9"/>
  <c r="Q8" i="9"/>
  <c r="Q7" i="9"/>
  <c r="Q6" i="9"/>
  <c r="Q5" i="9"/>
  <c r="Q16" i="9" s="1"/>
  <c r="N5" i="9"/>
  <c r="N15" i="9"/>
  <c r="N14" i="9"/>
  <c r="N13" i="9"/>
  <c r="N12" i="9"/>
  <c r="N11" i="9"/>
  <c r="N10" i="9"/>
  <c r="N9" i="9"/>
  <c r="N7" i="9"/>
  <c r="N8" i="9"/>
  <c r="J7" i="9"/>
  <c r="J9" i="9"/>
  <c r="J11" i="9"/>
  <c r="J13" i="9"/>
  <c r="J15" i="9"/>
  <c r="J17" i="9"/>
  <c r="J19" i="9"/>
  <c r="J21" i="9"/>
  <c r="J23" i="9"/>
  <c r="J25" i="9"/>
  <c r="J27" i="9"/>
  <c r="J29" i="9"/>
  <c r="J31" i="9"/>
  <c r="J33" i="9"/>
  <c r="J35" i="9"/>
  <c r="J37" i="9"/>
  <c r="J39" i="9"/>
  <c r="J41" i="9"/>
  <c r="J43" i="9"/>
  <c r="J45" i="9"/>
  <c r="J47" i="9"/>
  <c r="J49" i="9"/>
  <c r="J51" i="9"/>
  <c r="J53" i="9"/>
  <c r="J55" i="9"/>
  <c r="J57" i="9"/>
  <c r="J59" i="9"/>
  <c r="J61" i="9"/>
  <c r="J63" i="9"/>
  <c r="J65" i="9"/>
  <c r="J67" i="9"/>
  <c r="J69" i="9"/>
  <c r="J71" i="9"/>
  <c r="J73" i="9"/>
  <c r="J75" i="9"/>
  <c r="J77" i="9"/>
  <c r="J79" i="9"/>
  <c r="J81" i="9"/>
  <c r="J83" i="9"/>
  <c r="J7" i="10"/>
  <c r="J9" i="10"/>
  <c r="J11" i="10"/>
  <c r="J13" i="10"/>
  <c r="J15" i="10"/>
  <c r="J17" i="10"/>
  <c r="J19" i="10"/>
  <c r="J21" i="10"/>
  <c r="J23" i="10"/>
  <c r="J25" i="10"/>
  <c r="J27" i="10"/>
  <c r="J29" i="10"/>
  <c r="J31" i="10"/>
  <c r="J33" i="10"/>
  <c r="J35" i="10"/>
  <c r="J37" i="10"/>
  <c r="J39" i="10"/>
  <c r="J41" i="10"/>
  <c r="J43" i="10"/>
  <c r="J45" i="10"/>
  <c r="J47" i="10"/>
  <c r="J49" i="10"/>
  <c r="J51" i="10"/>
  <c r="J53" i="10"/>
  <c r="J55" i="10"/>
  <c r="J57" i="10"/>
  <c r="J59" i="10"/>
  <c r="J61" i="10"/>
  <c r="J63" i="10"/>
  <c r="J65" i="10"/>
  <c r="J67" i="10"/>
  <c r="J69" i="10"/>
  <c r="J71" i="10"/>
  <c r="J73" i="10"/>
  <c r="J75" i="10"/>
  <c r="J77" i="10"/>
  <c r="J79" i="10"/>
  <c r="J81" i="10"/>
  <c r="J83" i="10"/>
  <c r="D83" i="10"/>
  <c r="D81" i="10"/>
  <c r="D79" i="10"/>
  <c r="D77" i="10"/>
  <c r="D75" i="10"/>
  <c r="D73" i="10"/>
  <c r="D71" i="10"/>
  <c r="D69" i="10"/>
  <c r="D67" i="10"/>
  <c r="D65" i="10"/>
  <c r="D63" i="10"/>
  <c r="D61" i="10"/>
  <c r="D59" i="10"/>
  <c r="D57" i="10"/>
  <c r="D55" i="10"/>
  <c r="D53" i="10"/>
  <c r="D51" i="10"/>
  <c r="D49" i="10"/>
  <c r="D47" i="10"/>
  <c r="D45" i="10"/>
  <c r="D43" i="10"/>
  <c r="D41" i="10"/>
  <c r="D39" i="10"/>
  <c r="D37" i="10"/>
  <c r="D35" i="10"/>
  <c r="D33" i="10"/>
  <c r="D31" i="10"/>
  <c r="D29" i="10"/>
  <c r="D27" i="10"/>
  <c r="D25" i="10"/>
  <c r="D23" i="10"/>
  <c r="D21" i="10"/>
  <c r="D19" i="10"/>
  <c r="D17" i="10"/>
  <c r="D15" i="10"/>
  <c r="D13" i="10"/>
  <c r="D11" i="10"/>
  <c r="D9" i="10"/>
  <c r="D7" i="10"/>
  <c r="D5" i="10"/>
  <c r="A1" i="10"/>
  <c r="D5" i="9"/>
  <c r="D63" i="9"/>
  <c r="D65" i="9"/>
  <c r="D67" i="9"/>
  <c r="D69" i="9"/>
  <c r="D71" i="9"/>
  <c r="D73" i="9"/>
  <c r="D75" i="9"/>
  <c r="D77" i="9"/>
  <c r="D79" i="9"/>
  <c r="D81" i="9"/>
  <c r="D83" i="9"/>
  <c r="D85" i="9"/>
  <c r="D87" i="9"/>
  <c r="D7" i="9"/>
  <c r="D9" i="9"/>
  <c r="D11" i="9"/>
  <c r="D13" i="9"/>
  <c r="D15" i="9"/>
  <c r="D17" i="9"/>
  <c r="D19" i="9"/>
  <c r="D21" i="9"/>
  <c r="D23" i="9"/>
  <c r="D25" i="9"/>
  <c r="D27" i="9"/>
  <c r="D29" i="9"/>
  <c r="D31" i="9"/>
  <c r="D33" i="9"/>
  <c r="D35" i="9"/>
  <c r="D37" i="9"/>
  <c r="D39" i="9"/>
  <c r="D41" i="9"/>
  <c r="D43" i="9"/>
  <c r="D45" i="9"/>
  <c r="D47" i="9"/>
  <c r="D49" i="9"/>
  <c r="D51" i="9"/>
  <c r="D53" i="9"/>
  <c r="D55" i="9"/>
  <c r="D57" i="9"/>
  <c r="D59" i="9"/>
  <c r="D61" i="9"/>
  <c r="C6" i="6"/>
  <c r="C5" i="8"/>
  <c r="C7" i="6"/>
  <c r="C8" i="6"/>
  <c r="C9" i="6"/>
  <c r="C10" i="6"/>
  <c r="C11" i="6"/>
  <c r="C12" i="6"/>
  <c r="C13" i="6"/>
  <c r="C14" i="6"/>
  <c r="C15" i="6"/>
  <c r="C16" i="6"/>
  <c r="C17" i="6"/>
  <c r="C18" i="6"/>
  <c r="C19" i="6"/>
  <c r="C20" i="6"/>
  <c r="C21" i="6"/>
  <c r="C22" i="6"/>
  <c r="C6" i="7"/>
  <c r="C5" i="7"/>
  <c r="A1" i="8"/>
  <c r="A1" i="7"/>
  <c r="A1" i="6"/>
  <c r="J5" i="10"/>
  <c r="A1" i="9"/>
  <c r="J5" i="9"/>
  <c r="N6" i="9"/>
  <c r="Q15" i="10" l="1"/>
  <c r="E15" i="1" s="1"/>
  <c r="E14" i="1"/>
  <c r="N16" i="9"/>
  <c r="E12" i="1" s="1"/>
  <c r="E13" i="1"/>
  <c r="N17" i="10"/>
  <c r="L14" i="1" s="1"/>
  <c r="N18" i="10"/>
  <c r="L15" i="1" s="1"/>
  <c r="N19" i="9"/>
  <c r="N18" i="9"/>
  <c r="E16" i="1" l="1"/>
  <c r="L12" i="1"/>
  <c r="L13" i="1"/>
  <c r="E20" i="1" s="1"/>
  <c r="E19" i="1" l="1"/>
  <c r="L16" i="1"/>
  <c r="K20" i="1"/>
  <c r="K19" i="1" l="1"/>
  <c r="K22"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9" authorId="0" shapeId="0" xr:uid="{00000000-0006-0000-0000-000001000000}">
      <text>
        <r>
          <rPr>
            <b/>
            <sz val="9"/>
            <color rgb="FF000000"/>
            <rFont val="ＭＳ Ｐゴシック"/>
            <family val="2"/>
            <charset val="128"/>
          </rPr>
          <t>ワード、エクセルが開けるアドレス</t>
        </r>
      </text>
    </comment>
    <comment ref="E12" authorId="0" shapeId="0" xr:uid="{00000000-0006-0000-0000-000004000000}">
      <text>
        <r>
          <rPr>
            <b/>
            <sz val="9"/>
            <color rgb="FF000000"/>
            <rFont val="ＭＳ Ｐゴシック"/>
            <family val="2"/>
            <charset val="128"/>
          </rPr>
          <t>選手名簿学年選択で自動入力</t>
        </r>
      </text>
    </comment>
    <comment ref="L12" authorId="0" shapeId="0" xr:uid="{00000000-0006-0000-0000-000005000000}">
      <text>
        <r>
          <rPr>
            <b/>
            <sz val="9"/>
            <color rgb="FF000000"/>
            <rFont val="ＭＳ Ｐゴシック"/>
            <family val="2"/>
            <charset val="128"/>
          </rPr>
          <t>選手名簿入力で自動入力</t>
        </r>
      </text>
    </comment>
    <comment ref="E19" authorId="0" shapeId="0" xr:uid="{00000000-0006-0000-0000-000006000000}">
      <text>
        <r>
          <rPr>
            <b/>
            <sz val="9"/>
            <color rgb="FF000000"/>
            <rFont val="ＭＳ Ｐゴシック"/>
            <family val="2"/>
            <charset val="128"/>
          </rPr>
          <t>男子１種目、女子１種目の合計。自動入力。</t>
        </r>
      </text>
    </comment>
    <comment ref="E20" authorId="0" shapeId="0" xr:uid="{00000000-0006-0000-0000-000007000000}">
      <text>
        <r>
          <rPr>
            <b/>
            <sz val="9"/>
            <color rgb="FF000000"/>
            <rFont val="ＭＳ Ｐゴシック"/>
            <family val="2"/>
            <charset val="128"/>
          </rPr>
          <t>男子２種目、女子２種目の合計。自動入力。</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5" authorId="0" shapeId="0" xr:uid="{A32DB91D-0C83-8A4D-90EA-106C869760E2}">
      <text>
        <r>
          <rPr>
            <b/>
            <sz val="9"/>
            <color rgb="FF000000"/>
            <rFont val="MS P ゴシック"/>
            <charset val="128"/>
          </rPr>
          <t>プルダウンリストから選択。</t>
        </r>
        <r>
          <rPr>
            <b/>
            <sz val="9"/>
            <color rgb="FF000000"/>
            <rFont val="MS P ゴシック"/>
            <charset val="128"/>
          </rPr>
          <t xml:space="preserve">
</t>
        </r>
      </text>
    </comment>
    <comment ref="C5" authorId="0" shapeId="0" xr:uid="{2B8B4D66-5A42-F348-8E07-43E93BFD5829}">
      <text>
        <r>
          <rPr>
            <b/>
            <sz val="9"/>
            <color rgb="FF000000"/>
            <rFont val="MS P ゴシック"/>
            <charset val="128"/>
          </rPr>
          <t>姓と名は</t>
        </r>
        <r>
          <rPr>
            <b/>
            <sz val="9"/>
            <color rgb="FF000000"/>
            <rFont val="MS P ゴシック"/>
            <charset val="128"/>
          </rPr>
          <t>1</t>
        </r>
        <r>
          <rPr>
            <b/>
            <sz val="9"/>
            <color rgb="FF000000"/>
            <rFont val="MS P ゴシック"/>
            <charset val="128"/>
          </rPr>
          <t>文字開ける。</t>
        </r>
      </text>
    </comment>
    <comment ref="D5" authorId="0" shapeId="0" xr:uid="{945750AB-B06B-5A4F-9362-8C46B66BADA9}">
      <text>
        <r>
          <rPr>
            <b/>
            <sz val="10"/>
            <color rgb="FF000000"/>
            <rFont val="Yu Gothic UI"/>
            <family val="3"/>
            <charset val="128"/>
          </rPr>
          <t>学年もしくはふりがなを入れると自動で入ります</t>
        </r>
      </text>
    </comment>
    <comment ref="N5" authorId="0" shapeId="0" xr:uid="{27C11647-A1AC-2046-A5A8-559DB56F92D5}">
      <text>
        <r>
          <rPr>
            <sz val="9"/>
            <color rgb="FF000000"/>
            <rFont val="ＭＳ Ｐゴシック"/>
            <family val="2"/>
            <charset val="128"/>
          </rPr>
          <t>学年選択で自動入力。</t>
        </r>
        <r>
          <rPr>
            <sz val="9"/>
            <color rgb="FF000000"/>
            <rFont val="ＭＳ Ｐゴシック"/>
            <family val="2"/>
            <charset val="128"/>
          </rPr>
          <t xml:space="preserve">
</t>
        </r>
      </text>
    </comment>
    <comment ref="Q5" authorId="0" shapeId="0" xr:uid="{705A926A-CA2A-274E-BD26-049951FFC683}">
      <text>
        <r>
          <rPr>
            <sz val="9"/>
            <color rgb="FF000000"/>
            <rFont val="ＭＳ Ｐゴシック"/>
            <family val="2"/>
            <charset val="128"/>
          </rPr>
          <t>学年選択で自動入力。</t>
        </r>
        <r>
          <rPr>
            <sz val="9"/>
            <color rgb="FF000000"/>
            <rFont val="ＭＳ Ｐゴシック"/>
            <family val="2"/>
            <charset val="128"/>
          </rPr>
          <t xml:space="preserve">
</t>
        </r>
      </text>
    </comment>
    <comment ref="N6" authorId="0" shapeId="0" xr:uid="{E2EE2F3A-7B03-6F47-8769-A92E7380467D}">
      <text>
        <r>
          <rPr>
            <sz val="9"/>
            <color rgb="FF000000"/>
            <rFont val="ＭＳ Ｐゴシック"/>
            <family val="2"/>
            <charset val="128"/>
          </rPr>
          <t>学年選択で自動入力。</t>
        </r>
        <r>
          <rPr>
            <sz val="9"/>
            <color rgb="FF000000"/>
            <rFont val="ＭＳ Ｐゴシック"/>
            <family val="2"/>
            <charset val="128"/>
          </rPr>
          <t xml:space="preserve">
</t>
        </r>
      </text>
    </comment>
    <comment ref="Q6" authorId="0" shapeId="0" xr:uid="{DD5718B0-7730-C44F-80D1-BE0A18B3E786}">
      <text>
        <r>
          <rPr>
            <sz val="9"/>
            <color rgb="FF000000"/>
            <rFont val="ＭＳ Ｐゴシック"/>
            <family val="2"/>
            <charset val="128"/>
          </rPr>
          <t>学年選択で自動入力。</t>
        </r>
        <r>
          <rPr>
            <sz val="9"/>
            <color rgb="FF000000"/>
            <rFont val="ＭＳ Ｐゴシック"/>
            <family val="2"/>
            <charset val="128"/>
          </rPr>
          <t xml:space="preserve">
</t>
        </r>
      </text>
    </comment>
    <comment ref="N7" authorId="0" shapeId="0" xr:uid="{190AFC4C-E321-E14F-B367-68695AE99471}">
      <text>
        <r>
          <rPr>
            <sz val="9"/>
            <color rgb="FF000000"/>
            <rFont val="ＭＳ Ｐゴシック"/>
            <family val="2"/>
            <charset val="128"/>
          </rPr>
          <t>学年選択で自動入力。</t>
        </r>
        <r>
          <rPr>
            <sz val="9"/>
            <color rgb="FF000000"/>
            <rFont val="ＭＳ Ｐゴシック"/>
            <family val="2"/>
            <charset val="128"/>
          </rPr>
          <t xml:space="preserve">
</t>
        </r>
      </text>
    </comment>
    <comment ref="Q7" authorId="0" shapeId="0" xr:uid="{2C0E2AE6-11C2-8341-B2FA-553CAD80BA96}">
      <text>
        <r>
          <rPr>
            <sz val="9"/>
            <color rgb="FF000000"/>
            <rFont val="ＭＳ Ｐゴシック"/>
            <family val="2"/>
            <charset val="128"/>
          </rPr>
          <t>学年選択で自動入力。</t>
        </r>
        <r>
          <rPr>
            <sz val="9"/>
            <color rgb="FF000000"/>
            <rFont val="ＭＳ Ｐゴシック"/>
            <family val="2"/>
            <charset val="128"/>
          </rPr>
          <t xml:space="preserve">
</t>
        </r>
      </text>
    </comment>
    <comment ref="N8" authorId="0" shapeId="0" xr:uid="{2962A07F-9A70-E34A-975A-300B1892920E}">
      <text>
        <r>
          <rPr>
            <sz val="9"/>
            <color rgb="FF000000"/>
            <rFont val="ＭＳ Ｐゴシック"/>
            <family val="2"/>
            <charset val="128"/>
          </rPr>
          <t>学年選択で自動入力。</t>
        </r>
        <r>
          <rPr>
            <sz val="9"/>
            <color rgb="FF000000"/>
            <rFont val="ＭＳ Ｐゴシック"/>
            <family val="2"/>
            <charset val="128"/>
          </rPr>
          <t xml:space="preserve">
</t>
        </r>
      </text>
    </comment>
    <comment ref="Q8" authorId="0" shapeId="0" xr:uid="{F2474396-7224-D64B-913A-E6F72247EE6F}">
      <text>
        <r>
          <rPr>
            <sz val="9"/>
            <color rgb="FF000000"/>
            <rFont val="ＭＳ Ｐゴシック"/>
            <family val="2"/>
            <charset val="128"/>
          </rPr>
          <t>学年選択で自動入力。</t>
        </r>
        <r>
          <rPr>
            <sz val="9"/>
            <color rgb="FF000000"/>
            <rFont val="ＭＳ Ｐゴシック"/>
            <family val="2"/>
            <charset val="128"/>
          </rPr>
          <t xml:space="preserve">
</t>
        </r>
      </text>
    </comment>
    <comment ref="N9" authorId="0" shapeId="0" xr:uid="{04585084-FB09-2044-8464-298D54EC9EFB}">
      <text>
        <r>
          <rPr>
            <sz val="9"/>
            <color rgb="FF000000"/>
            <rFont val="ＭＳ Ｐゴシック"/>
            <family val="2"/>
            <charset val="128"/>
          </rPr>
          <t>学年選択で自動入力。</t>
        </r>
        <r>
          <rPr>
            <sz val="9"/>
            <color rgb="FF000000"/>
            <rFont val="ＭＳ Ｐゴシック"/>
            <family val="2"/>
            <charset val="128"/>
          </rPr>
          <t xml:space="preserve">
</t>
        </r>
      </text>
    </comment>
    <comment ref="Q9" authorId="0" shapeId="0" xr:uid="{5B219B91-6646-0840-8C33-F7E6B1E8A1B5}">
      <text>
        <r>
          <rPr>
            <sz val="9"/>
            <color rgb="FF000000"/>
            <rFont val="ＭＳ Ｐゴシック"/>
            <family val="2"/>
            <charset val="128"/>
          </rPr>
          <t>学年選択で自動入力。</t>
        </r>
        <r>
          <rPr>
            <sz val="9"/>
            <color rgb="FF000000"/>
            <rFont val="ＭＳ Ｐゴシック"/>
            <family val="2"/>
            <charset val="128"/>
          </rPr>
          <t xml:space="preserve">
</t>
        </r>
      </text>
    </comment>
    <comment ref="N10" authorId="0" shapeId="0" xr:uid="{FBCF5BD8-E028-5543-A5DF-58D804B221D6}">
      <text>
        <r>
          <rPr>
            <sz val="9"/>
            <color rgb="FF000000"/>
            <rFont val="ＭＳ Ｐゴシック"/>
            <family val="2"/>
            <charset val="128"/>
          </rPr>
          <t>学年選択で自動入力。</t>
        </r>
        <r>
          <rPr>
            <sz val="9"/>
            <color rgb="FF000000"/>
            <rFont val="ＭＳ Ｐゴシック"/>
            <family val="2"/>
            <charset val="128"/>
          </rPr>
          <t xml:space="preserve">
</t>
        </r>
      </text>
    </comment>
    <comment ref="Q10" authorId="0" shapeId="0" xr:uid="{559D3EE1-798B-2D41-AA4E-1C5E72453221}">
      <text>
        <r>
          <rPr>
            <sz val="9"/>
            <color rgb="FF000000"/>
            <rFont val="ＭＳ Ｐゴシック"/>
            <family val="2"/>
            <charset val="128"/>
          </rPr>
          <t>学年選択で自動入力。</t>
        </r>
        <r>
          <rPr>
            <sz val="9"/>
            <color rgb="FF000000"/>
            <rFont val="ＭＳ Ｐゴシック"/>
            <family val="2"/>
            <charset val="128"/>
          </rPr>
          <t xml:space="preserve">
</t>
        </r>
      </text>
    </comment>
    <comment ref="N11" authorId="0" shapeId="0" xr:uid="{B0925C2C-0057-2F4F-AC49-0F66D21E7FAB}">
      <text>
        <r>
          <rPr>
            <sz val="9"/>
            <color rgb="FF000000"/>
            <rFont val="ＭＳ Ｐゴシック"/>
            <family val="2"/>
            <charset val="128"/>
          </rPr>
          <t>学年選択で自動入力。</t>
        </r>
        <r>
          <rPr>
            <sz val="9"/>
            <color rgb="FF000000"/>
            <rFont val="ＭＳ Ｐゴシック"/>
            <family val="2"/>
            <charset val="128"/>
          </rPr>
          <t xml:space="preserve">
</t>
        </r>
      </text>
    </comment>
    <comment ref="Q11" authorId="0" shapeId="0" xr:uid="{6EBF2DBE-6011-974C-8DE0-736DC57DDC49}">
      <text>
        <r>
          <rPr>
            <sz val="9"/>
            <color rgb="FF000000"/>
            <rFont val="ＭＳ Ｐゴシック"/>
            <family val="2"/>
            <charset val="128"/>
          </rPr>
          <t>学年選択で自動入力。</t>
        </r>
        <r>
          <rPr>
            <sz val="9"/>
            <color rgb="FF000000"/>
            <rFont val="ＭＳ Ｐゴシック"/>
            <family val="2"/>
            <charset val="128"/>
          </rPr>
          <t xml:space="preserve">
</t>
        </r>
      </text>
    </comment>
    <comment ref="N12" authorId="0" shapeId="0" xr:uid="{3BC9E0EB-C834-364F-A9C3-10272EAE1259}">
      <text>
        <r>
          <rPr>
            <sz val="9"/>
            <color rgb="FF000000"/>
            <rFont val="ＭＳ Ｐゴシック"/>
            <family val="2"/>
            <charset val="128"/>
          </rPr>
          <t>学年選択で自動入力。</t>
        </r>
        <r>
          <rPr>
            <sz val="9"/>
            <color rgb="FF000000"/>
            <rFont val="ＭＳ Ｐゴシック"/>
            <family val="2"/>
            <charset val="128"/>
          </rPr>
          <t xml:space="preserve">
</t>
        </r>
      </text>
    </comment>
    <comment ref="Q12" authorId="0" shapeId="0" xr:uid="{6A097CB3-B3F9-804D-84F8-C726EFA4844A}">
      <text>
        <r>
          <rPr>
            <sz val="9"/>
            <color rgb="FF000000"/>
            <rFont val="ＭＳ Ｐゴシック"/>
            <family val="2"/>
            <charset val="128"/>
          </rPr>
          <t>学年選択で自動入力。</t>
        </r>
        <r>
          <rPr>
            <sz val="9"/>
            <color rgb="FF000000"/>
            <rFont val="ＭＳ Ｐゴシック"/>
            <family val="2"/>
            <charset val="128"/>
          </rPr>
          <t xml:space="preserve">
</t>
        </r>
      </text>
    </comment>
    <comment ref="N13" authorId="0" shapeId="0" xr:uid="{88508724-684D-B549-A23B-52832051C090}">
      <text>
        <r>
          <rPr>
            <sz val="9"/>
            <color rgb="FF000000"/>
            <rFont val="ＭＳ Ｐゴシック"/>
            <family val="2"/>
            <charset val="128"/>
          </rPr>
          <t>学年選択で自動入力。</t>
        </r>
        <r>
          <rPr>
            <sz val="9"/>
            <color rgb="FF000000"/>
            <rFont val="ＭＳ Ｐゴシック"/>
            <family val="2"/>
            <charset val="128"/>
          </rPr>
          <t xml:space="preserve">
</t>
        </r>
      </text>
    </comment>
    <comment ref="Q13" authorId="0" shapeId="0" xr:uid="{78215399-D6BC-4C4C-AB56-E55AA1D103E6}">
      <text>
        <r>
          <rPr>
            <sz val="9"/>
            <color rgb="FF000000"/>
            <rFont val="ＭＳ Ｐゴシック"/>
            <family val="2"/>
            <charset val="128"/>
          </rPr>
          <t>学年選択で自動入力。</t>
        </r>
        <r>
          <rPr>
            <sz val="9"/>
            <color rgb="FF000000"/>
            <rFont val="ＭＳ Ｐゴシック"/>
            <family val="2"/>
            <charset val="128"/>
          </rPr>
          <t xml:space="preserve">
</t>
        </r>
      </text>
    </comment>
    <comment ref="N14" authorId="0" shapeId="0" xr:uid="{0207B7B0-3EF4-0543-A6D5-C6CDDD5063A7}">
      <text>
        <r>
          <rPr>
            <sz val="9"/>
            <color rgb="FF000000"/>
            <rFont val="ＭＳ Ｐゴシック"/>
            <family val="2"/>
            <charset val="128"/>
          </rPr>
          <t>学年選択で自動入力。</t>
        </r>
        <r>
          <rPr>
            <sz val="9"/>
            <color rgb="FF000000"/>
            <rFont val="ＭＳ Ｐゴシック"/>
            <family val="2"/>
            <charset val="128"/>
          </rPr>
          <t xml:space="preserve">
</t>
        </r>
      </text>
    </comment>
    <comment ref="Q14" authorId="0" shapeId="0" xr:uid="{E1973F5A-9AC4-F546-BCDB-352E537A3AB9}">
      <text>
        <r>
          <rPr>
            <sz val="9"/>
            <color rgb="FF000000"/>
            <rFont val="ＭＳ Ｐゴシック"/>
            <family val="2"/>
            <charset val="128"/>
          </rPr>
          <t>学年選択で自動入力。</t>
        </r>
        <r>
          <rPr>
            <sz val="9"/>
            <color rgb="FF000000"/>
            <rFont val="ＭＳ Ｐゴシック"/>
            <family val="2"/>
            <charset val="128"/>
          </rPr>
          <t xml:space="preserve">
</t>
        </r>
      </text>
    </comment>
    <comment ref="N15" authorId="0" shapeId="0" xr:uid="{568B1797-C17A-7742-BB52-92D32CB258E9}">
      <text>
        <r>
          <rPr>
            <sz val="9"/>
            <color rgb="FF000000"/>
            <rFont val="ＭＳ Ｐゴシック"/>
            <family val="2"/>
            <charset val="128"/>
          </rPr>
          <t>学年選択で自動入力。</t>
        </r>
        <r>
          <rPr>
            <sz val="9"/>
            <color rgb="FF000000"/>
            <rFont val="ＭＳ Ｐゴシック"/>
            <family val="2"/>
            <charset val="128"/>
          </rPr>
          <t xml:space="preserve">
</t>
        </r>
      </text>
    </comment>
    <comment ref="Q15" authorId="0" shapeId="0" xr:uid="{6541E46C-833F-DA42-984E-7974A0412DC2}">
      <text>
        <r>
          <rPr>
            <sz val="9"/>
            <color rgb="FF000000"/>
            <rFont val="ＭＳ Ｐゴシック"/>
            <family val="2"/>
            <charset val="128"/>
          </rPr>
          <t>学年選択で自動入力。</t>
        </r>
        <r>
          <rPr>
            <sz val="9"/>
            <color rgb="FF000000"/>
            <rFont val="ＭＳ Ｐゴシック"/>
            <family val="2"/>
            <charset val="128"/>
          </rPr>
          <t xml:space="preserve">
</t>
        </r>
      </text>
    </comment>
    <comment ref="N16" authorId="0" shapeId="0" xr:uid="{CF94A1BD-DD9D-A648-9076-FAECA481D395}">
      <text>
        <r>
          <rPr>
            <sz val="9"/>
            <color rgb="FF000000"/>
            <rFont val="ＭＳ Ｐゴシック"/>
            <family val="2"/>
            <charset val="128"/>
          </rPr>
          <t>学年選択で自動入力。</t>
        </r>
        <r>
          <rPr>
            <sz val="9"/>
            <color rgb="FF000000"/>
            <rFont val="ＭＳ Ｐゴシック"/>
            <family val="2"/>
            <charset val="128"/>
          </rPr>
          <t xml:space="preserve">
</t>
        </r>
      </text>
    </comment>
    <comment ref="Q16" authorId="0" shapeId="0" xr:uid="{4E294813-D6B8-1240-B03F-2F4199B84C87}">
      <text>
        <r>
          <rPr>
            <sz val="9"/>
            <color rgb="FF000000"/>
            <rFont val="ＭＳ Ｐゴシック"/>
            <family val="2"/>
            <charset val="128"/>
          </rPr>
          <t>学年選択で自動入力。</t>
        </r>
        <r>
          <rPr>
            <sz val="9"/>
            <color rgb="FF000000"/>
            <rFont val="ＭＳ Ｐゴシック"/>
            <family val="2"/>
            <charset val="128"/>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N4" authorId="0" shapeId="0" xr:uid="{423D9473-EA60-3649-86CF-49A751B90BDC}">
      <text>
        <r>
          <rPr>
            <sz val="9"/>
            <color rgb="FF000000"/>
            <rFont val="ＭＳ Ｐゴシック"/>
            <family val="2"/>
            <charset val="128"/>
          </rPr>
          <t>学年選択で自動入力。</t>
        </r>
        <r>
          <rPr>
            <sz val="9"/>
            <color rgb="FF000000"/>
            <rFont val="ＭＳ Ｐゴシック"/>
            <family val="2"/>
            <charset val="128"/>
          </rPr>
          <t xml:space="preserve">
</t>
        </r>
      </text>
    </comment>
    <comment ref="Q4" authorId="0" shapeId="0" xr:uid="{8DBEE7B2-4C0A-6440-BE83-AADED5A8C740}">
      <text>
        <r>
          <rPr>
            <sz val="9"/>
            <color rgb="FF000000"/>
            <rFont val="ＭＳ Ｐゴシック"/>
            <family val="2"/>
            <charset val="128"/>
          </rPr>
          <t>学年選択で自動入力。</t>
        </r>
        <r>
          <rPr>
            <sz val="9"/>
            <color rgb="FF000000"/>
            <rFont val="ＭＳ Ｐゴシック"/>
            <family val="2"/>
            <charset val="128"/>
          </rPr>
          <t xml:space="preserve">
</t>
        </r>
      </text>
    </comment>
    <comment ref="B5" authorId="0" shapeId="0" xr:uid="{C2D5C1B5-6E0E-204C-9043-9DA5620C706E}">
      <text>
        <r>
          <rPr>
            <b/>
            <sz val="9"/>
            <color rgb="FF000000"/>
            <rFont val="MS P ゴシック"/>
            <charset val="128"/>
          </rPr>
          <t>プルダウンリストから選択。</t>
        </r>
        <r>
          <rPr>
            <b/>
            <sz val="9"/>
            <color rgb="FF000000"/>
            <rFont val="MS P ゴシック"/>
            <charset val="128"/>
          </rPr>
          <t xml:space="preserve">
</t>
        </r>
      </text>
    </comment>
    <comment ref="C5" authorId="0" shapeId="0" xr:uid="{E1B387B3-15D6-204D-8488-5A585109A5E3}">
      <text>
        <r>
          <rPr>
            <b/>
            <sz val="9"/>
            <color rgb="FF000000"/>
            <rFont val="MS P ゴシック"/>
            <charset val="128"/>
          </rPr>
          <t>姓と名は</t>
        </r>
        <r>
          <rPr>
            <b/>
            <sz val="9"/>
            <color rgb="FF000000"/>
            <rFont val="MS P ゴシック"/>
            <charset val="128"/>
          </rPr>
          <t>1</t>
        </r>
        <r>
          <rPr>
            <b/>
            <sz val="9"/>
            <color rgb="FF000000"/>
            <rFont val="MS P ゴシック"/>
            <charset val="128"/>
          </rPr>
          <t>文字開ける。</t>
        </r>
      </text>
    </comment>
    <comment ref="D5" authorId="0" shapeId="0" xr:uid="{9B51E05D-FD7E-4945-9C94-525CC2F41DE4}">
      <text>
        <r>
          <rPr>
            <b/>
            <sz val="10"/>
            <color rgb="FF000000"/>
            <rFont val="Yu Gothic UI"/>
            <family val="3"/>
            <charset val="128"/>
          </rPr>
          <t>学年もしくはふりがなを入れると自動で入ります</t>
        </r>
      </text>
    </comment>
    <comment ref="N5" authorId="0" shapeId="0" xr:uid="{C11F7E38-255F-E446-A33F-037B9D7949EE}">
      <text>
        <r>
          <rPr>
            <sz val="9"/>
            <color rgb="FF000000"/>
            <rFont val="ＭＳ Ｐゴシック"/>
            <family val="2"/>
            <charset val="128"/>
          </rPr>
          <t>学年選択で自動入力。</t>
        </r>
        <r>
          <rPr>
            <sz val="9"/>
            <color rgb="FF000000"/>
            <rFont val="ＭＳ Ｐゴシック"/>
            <family val="2"/>
            <charset val="128"/>
          </rPr>
          <t xml:space="preserve">
</t>
        </r>
      </text>
    </comment>
    <comment ref="Q5" authorId="0" shapeId="0" xr:uid="{002CDCCD-0F4F-DE41-AE63-0F91E0346899}">
      <text>
        <r>
          <rPr>
            <sz val="9"/>
            <color rgb="FF000000"/>
            <rFont val="ＭＳ Ｐゴシック"/>
            <family val="2"/>
            <charset val="128"/>
          </rPr>
          <t>学年選択で自動入力。</t>
        </r>
        <r>
          <rPr>
            <sz val="9"/>
            <color rgb="FF000000"/>
            <rFont val="ＭＳ Ｐゴシック"/>
            <family val="2"/>
            <charset val="128"/>
          </rPr>
          <t xml:space="preserve">
</t>
        </r>
      </text>
    </comment>
    <comment ref="N6" authorId="0" shapeId="0" xr:uid="{53D852AE-CB74-264F-991D-A5E807FFF1E3}">
      <text>
        <r>
          <rPr>
            <sz val="9"/>
            <color rgb="FF000000"/>
            <rFont val="ＭＳ Ｐゴシック"/>
            <family val="2"/>
            <charset val="128"/>
          </rPr>
          <t>学年選択で自動入力。</t>
        </r>
        <r>
          <rPr>
            <sz val="9"/>
            <color rgb="FF000000"/>
            <rFont val="ＭＳ Ｐゴシック"/>
            <family val="2"/>
            <charset val="128"/>
          </rPr>
          <t xml:space="preserve">
</t>
        </r>
      </text>
    </comment>
    <comment ref="Q6" authorId="0" shapeId="0" xr:uid="{25794370-4BEC-2848-83C5-2C4B38C1C01F}">
      <text>
        <r>
          <rPr>
            <sz val="9"/>
            <color rgb="FF000000"/>
            <rFont val="ＭＳ Ｐゴシック"/>
            <family val="2"/>
            <charset val="128"/>
          </rPr>
          <t>学年選択で自動入力。</t>
        </r>
        <r>
          <rPr>
            <sz val="9"/>
            <color rgb="FF000000"/>
            <rFont val="ＭＳ Ｐゴシック"/>
            <family val="2"/>
            <charset val="128"/>
          </rPr>
          <t xml:space="preserve">
</t>
        </r>
      </text>
    </comment>
    <comment ref="N7" authorId="0" shapeId="0" xr:uid="{32968BE7-2FF5-2C41-B542-4AFADD3E9D6A}">
      <text>
        <r>
          <rPr>
            <sz val="9"/>
            <color rgb="FF000000"/>
            <rFont val="ＭＳ Ｐゴシック"/>
            <family val="2"/>
            <charset val="128"/>
          </rPr>
          <t>学年選択で自動入力。</t>
        </r>
        <r>
          <rPr>
            <sz val="9"/>
            <color rgb="FF000000"/>
            <rFont val="ＭＳ Ｐゴシック"/>
            <family val="2"/>
            <charset val="128"/>
          </rPr>
          <t xml:space="preserve">
</t>
        </r>
      </text>
    </comment>
    <comment ref="Q7" authorId="0" shapeId="0" xr:uid="{C00C8C4F-6CF3-7748-B9CF-A86AE1674440}">
      <text>
        <r>
          <rPr>
            <sz val="9"/>
            <color rgb="FF000000"/>
            <rFont val="ＭＳ Ｐゴシック"/>
            <family val="2"/>
            <charset val="128"/>
          </rPr>
          <t>学年選択で自動入力。</t>
        </r>
        <r>
          <rPr>
            <sz val="9"/>
            <color rgb="FF000000"/>
            <rFont val="ＭＳ Ｐゴシック"/>
            <family val="2"/>
            <charset val="128"/>
          </rPr>
          <t xml:space="preserve">
</t>
        </r>
      </text>
    </comment>
    <comment ref="N8" authorId="0" shapeId="0" xr:uid="{28B6C845-5475-374F-810E-F644F4C1C1D1}">
      <text>
        <r>
          <rPr>
            <sz val="9"/>
            <color rgb="FF000000"/>
            <rFont val="ＭＳ Ｐゴシック"/>
            <family val="2"/>
            <charset val="128"/>
          </rPr>
          <t>学年選択で自動入力。</t>
        </r>
        <r>
          <rPr>
            <sz val="9"/>
            <color rgb="FF000000"/>
            <rFont val="ＭＳ Ｐゴシック"/>
            <family val="2"/>
            <charset val="128"/>
          </rPr>
          <t xml:space="preserve">
</t>
        </r>
      </text>
    </comment>
    <comment ref="Q8" authorId="0" shapeId="0" xr:uid="{8EF32F50-00D3-A744-AF04-2A7E21DB32B2}">
      <text>
        <r>
          <rPr>
            <sz val="9"/>
            <color rgb="FF000000"/>
            <rFont val="ＭＳ Ｐゴシック"/>
            <family val="2"/>
            <charset val="128"/>
          </rPr>
          <t>学年選択で自動入力。</t>
        </r>
        <r>
          <rPr>
            <sz val="9"/>
            <color rgb="FF000000"/>
            <rFont val="ＭＳ Ｐゴシック"/>
            <family val="2"/>
            <charset val="128"/>
          </rPr>
          <t xml:space="preserve">
</t>
        </r>
      </text>
    </comment>
    <comment ref="N9" authorId="0" shapeId="0" xr:uid="{6B74200F-17E3-744A-82B0-641C0798961B}">
      <text>
        <r>
          <rPr>
            <sz val="9"/>
            <color rgb="FF000000"/>
            <rFont val="ＭＳ Ｐゴシック"/>
            <family val="2"/>
            <charset val="128"/>
          </rPr>
          <t>学年選択で自動入力。</t>
        </r>
        <r>
          <rPr>
            <sz val="9"/>
            <color rgb="FF000000"/>
            <rFont val="ＭＳ Ｐゴシック"/>
            <family val="2"/>
            <charset val="128"/>
          </rPr>
          <t xml:space="preserve">
</t>
        </r>
      </text>
    </comment>
    <comment ref="Q9" authorId="0" shapeId="0" xr:uid="{8356E673-2BC2-C640-8B82-2D22BA41895D}">
      <text>
        <r>
          <rPr>
            <sz val="9"/>
            <color rgb="FF000000"/>
            <rFont val="ＭＳ Ｐゴシック"/>
            <family val="2"/>
            <charset val="128"/>
          </rPr>
          <t>学年選択で自動入力。</t>
        </r>
        <r>
          <rPr>
            <sz val="9"/>
            <color rgb="FF000000"/>
            <rFont val="ＭＳ Ｐゴシック"/>
            <family val="2"/>
            <charset val="128"/>
          </rPr>
          <t xml:space="preserve">
</t>
        </r>
      </text>
    </comment>
    <comment ref="N10" authorId="0" shapeId="0" xr:uid="{9A007BBC-C8E5-5845-9FCE-986244861173}">
      <text>
        <r>
          <rPr>
            <sz val="9"/>
            <color rgb="FF000000"/>
            <rFont val="ＭＳ Ｐゴシック"/>
            <family val="2"/>
            <charset val="128"/>
          </rPr>
          <t>学年選択で自動入力。</t>
        </r>
        <r>
          <rPr>
            <sz val="9"/>
            <color rgb="FF000000"/>
            <rFont val="ＭＳ Ｐゴシック"/>
            <family val="2"/>
            <charset val="128"/>
          </rPr>
          <t xml:space="preserve">
</t>
        </r>
      </text>
    </comment>
    <comment ref="Q10" authorId="0" shapeId="0" xr:uid="{97B32974-AB0D-EF48-BCCD-A97B0B0422C8}">
      <text>
        <r>
          <rPr>
            <sz val="9"/>
            <color rgb="FF000000"/>
            <rFont val="ＭＳ Ｐゴシック"/>
            <family val="2"/>
            <charset val="128"/>
          </rPr>
          <t>学年選択で自動入力。</t>
        </r>
        <r>
          <rPr>
            <sz val="9"/>
            <color rgb="FF000000"/>
            <rFont val="ＭＳ Ｐゴシック"/>
            <family val="2"/>
            <charset val="128"/>
          </rPr>
          <t xml:space="preserve">
</t>
        </r>
      </text>
    </comment>
    <comment ref="N11" authorId="0" shapeId="0" xr:uid="{E55C03CB-7880-FA4A-AD19-7605534A06A3}">
      <text>
        <r>
          <rPr>
            <sz val="9"/>
            <color rgb="FF000000"/>
            <rFont val="ＭＳ Ｐゴシック"/>
            <family val="2"/>
            <charset val="128"/>
          </rPr>
          <t>学年選択で自動入力。</t>
        </r>
        <r>
          <rPr>
            <sz val="9"/>
            <color rgb="FF000000"/>
            <rFont val="ＭＳ Ｐゴシック"/>
            <family val="2"/>
            <charset val="128"/>
          </rPr>
          <t xml:space="preserve">
</t>
        </r>
      </text>
    </comment>
    <comment ref="Q11" authorId="0" shapeId="0" xr:uid="{82D94813-4BA8-1D40-BFD5-61B13E190FB2}">
      <text>
        <r>
          <rPr>
            <sz val="9"/>
            <color rgb="FF000000"/>
            <rFont val="ＭＳ Ｐゴシック"/>
            <family val="2"/>
            <charset val="128"/>
          </rPr>
          <t>学年選択で自動入力。</t>
        </r>
        <r>
          <rPr>
            <sz val="9"/>
            <color rgb="FF000000"/>
            <rFont val="ＭＳ Ｐゴシック"/>
            <family val="2"/>
            <charset val="128"/>
          </rPr>
          <t xml:space="preserve">
</t>
        </r>
      </text>
    </comment>
    <comment ref="N12" authorId="0" shapeId="0" xr:uid="{4F85481F-EA96-F642-AB50-542F94E104DA}">
      <text>
        <r>
          <rPr>
            <sz val="9"/>
            <color rgb="FF000000"/>
            <rFont val="ＭＳ Ｐゴシック"/>
            <family val="2"/>
            <charset val="128"/>
          </rPr>
          <t>学年選択で自動入力。</t>
        </r>
        <r>
          <rPr>
            <sz val="9"/>
            <color rgb="FF000000"/>
            <rFont val="ＭＳ Ｐゴシック"/>
            <family val="2"/>
            <charset val="128"/>
          </rPr>
          <t xml:space="preserve">
</t>
        </r>
      </text>
    </comment>
    <comment ref="Q12" authorId="0" shapeId="0" xr:uid="{B5BA5BA7-D0D5-6245-9352-D233532A83B2}">
      <text>
        <r>
          <rPr>
            <sz val="9"/>
            <color rgb="FF000000"/>
            <rFont val="ＭＳ Ｐゴシック"/>
            <family val="2"/>
            <charset val="128"/>
          </rPr>
          <t>学年選択で自動入力。</t>
        </r>
        <r>
          <rPr>
            <sz val="9"/>
            <color rgb="FF000000"/>
            <rFont val="ＭＳ Ｐゴシック"/>
            <family val="2"/>
            <charset val="128"/>
          </rPr>
          <t xml:space="preserve">
</t>
        </r>
      </text>
    </comment>
    <comment ref="N13" authorId="0" shapeId="0" xr:uid="{D5566F64-8407-B548-A395-C9F53BC353B1}">
      <text>
        <r>
          <rPr>
            <sz val="9"/>
            <color rgb="FF000000"/>
            <rFont val="ＭＳ Ｐゴシック"/>
            <family val="2"/>
            <charset val="128"/>
          </rPr>
          <t>学年選択で自動入力。</t>
        </r>
        <r>
          <rPr>
            <sz val="9"/>
            <color rgb="FF000000"/>
            <rFont val="ＭＳ Ｐゴシック"/>
            <family val="2"/>
            <charset val="128"/>
          </rPr>
          <t xml:space="preserve">
</t>
        </r>
      </text>
    </comment>
    <comment ref="Q13" authorId="0" shapeId="0" xr:uid="{846A0E43-C6E4-7A44-84DD-EEE10674AE42}">
      <text>
        <r>
          <rPr>
            <sz val="9"/>
            <color rgb="FF000000"/>
            <rFont val="ＭＳ Ｐゴシック"/>
            <family val="2"/>
            <charset val="128"/>
          </rPr>
          <t>学年選択で自動入力。</t>
        </r>
        <r>
          <rPr>
            <sz val="9"/>
            <color rgb="FF000000"/>
            <rFont val="ＭＳ Ｐゴシック"/>
            <family val="2"/>
            <charset val="128"/>
          </rPr>
          <t xml:space="preserve">
</t>
        </r>
      </text>
    </comment>
    <comment ref="N14" authorId="0" shapeId="0" xr:uid="{0DD0DDDB-A11F-2448-88EA-4FCDC59D5BAA}">
      <text>
        <r>
          <rPr>
            <sz val="9"/>
            <color rgb="FF000000"/>
            <rFont val="ＭＳ Ｐゴシック"/>
            <family val="2"/>
            <charset val="128"/>
          </rPr>
          <t>学年選択で自動入力。</t>
        </r>
        <r>
          <rPr>
            <sz val="9"/>
            <color rgb="FF000000"/>
            <rFont val="ＭＳ Ｐゴシック"/>
            <family val="2"/>
            <charset val="128"/>
          </rPr>
          <t xml:space="preserve">
</t>
        </r>
      </text>
    </comment>
    <comment ref="Q14" authorId="0" shapeId="0" xr:uid="{9CAC1F53-5448-9640-9616-0B9B5D52E641}">
      <text>
        <r>
          <rPr>
            <sz val="9"/>
            <color rgb="FF000000"/>
            <rFont val="ＭＳ Ｐゴシック"/>
            <family val="2"/>
            <charset val="128"/>
          </rPr>
          <t>学年選択で自動入力。</t>
        </r>
        <r>
          <rPr>
            <sz val="9"/>
            <color rgb="FF000000"/>
            <rFont val="ＭＳ Ｐゴシック"/>
            <family val="2"/>
            <charset val="128"/>
          </rPr>
          <t xml:space="preserve">
</t>
        </r>
      </text>
    </comment>
    <comment ref="N15" authorId="0" shapeId="0" xr:uid="{897F3B40-FA53-2C4E-AAAD-DE6DBBF08B37}">
      <text>
        <r>
          <rPr>
            <sz val="9"/>
            <color rgb="FF000000"/>
            <rFont val="ＭＳ Ｐゴシック"/>
            <family val="2"/>
            <charset val="128"/>
          </rPr>
          <t>学年選択で自動入力。</t>
        </r>
        <r>
          <rPr>
            <sz val="9"/>
            <color rgb="FF000000"/>
            <rFont val="ＭＳ Ｐゴシック"/>
            <family val="2"/>
            <charset val="128"/>
          </rPr>
          <t xml:space="preserve">
</t>
        </r>
      </text>
    </comment>
    <comment ref="Q15" authorId="0" shapeId="0" xr:uid="{1C4A14D9-9004-C24B-9113-09B5E118C79F}">
      <text>
        <r>
          <rPr>
            <sz val="9"/>
            <color rgb="FF000000"/>
            <rFont val="ＭＳ Ｐゴシック"/>
            <family val="2"/>
            <charset val="128"/>
          </rPr>
          <t>学年選択で自動入力。</t>
        </r>
        <r>
          <rPr>
            <sz val="9"/>
            <color rgb="FF000000"/>
            <rFont val="ＭＳ Ｐゴシック"/>
            <family val="2"/>
            <charset val="128"/>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6" authorId="0" shapeId="0" xr:uid="{B02F2230-8151-FE4E-B457-93557B0B6BD9}">
      <text>
        <r>
          <rPr>
            <b/>
            <sz val="9"/>
            <color rgb="FF000000"/>
            <rFont val="ＭＳ Ｐゴシック"/>
            <family val="2"/>
            <charset val="128"/>
          </rPr>
          <t>プルダウンより現在有効の資格のみ選択してください。</t>
        </r>
      </text>
    </comment>
    <comment ref="E6" authorId="0" shapeId="0" xr:uid="{7424EB83-A896-3346-A71C-5C2FCA9426BF}">
      <text>
        <r>
          <rPr>
            <b/>
            <sz val="9"/>
            <color rgb="FF000000"/>
            <rFont val="ＭＳ Ｐゴシック"/>
            <family val="2"/>
            <charset val="128"/>
          </rPr>
          <t>プルダウンより現在有効の資格のみ選択してください。</t>
        </r>
      </text>
    </comment>
  </commentList>
</comments>
</file>

<file path=xl/sharedStrings.xml><?xml version="1.0" encoding="utf-8"?>
<sst xmlns="http://schemas.openxmlformats.org/spreadsheetml/2006/main" count="196" uniqueCount="103">
  <si>
    <t>申　　込　　書</t>
    <rPh sb="0" eb="1">
      <t>サル</t>
    </rPh>
    <rPh sb="3" eb="4">
      <t>コミ</t>
    </rPh>
    <rPh sb="6" eb="7">
      <t>ショ</t>
    </rPh>
    <phoneticPr fontId="4"/>
  </si>
  <si>
    <t>登録団体名</t>
    <rPh sb="0" eb="2">
      <t>トウロク</t>
    </rPh>
    <rPh sb="2" eb="5">
      <t>ダンタイメイ</t>
    </rPh>
    <phoneticPr fontId="4"/>
  </si>
  <si>
    <t>色のついてない部分のみ入力してください</t>
    <rPh sb="0" eb="1">
      <t>イロ</t>
    </rPh>
    <rPh sb="7" eb="9">
      <t>ブブン</t>
    </rPh>
    <rPh sb="11" eb="13">
      <t>ニュウリョク</t>
    </rPh>
    <phoneticPr fontId="4"/>
  </si>
  <si>
    <t>団体責任者名</t>
    <rPh sb="0" eb="2">
      <t>ダンタイ</t>
    </rPh>
    <rPh sb="2" eb="3">
      <t>セキ</t>
    </rPh>
    <rPh sb="3" eb="4">
      <t>ニン</t>
    </rPh>
    <rPh sb="4" eb="5">
      <t>シャ</t>
    </rPh>
    <rPh sb="5" eb="6">
      <t>メイ</t>
    </rPh>
    <phoneticPr fontId="4"/>
  </si>
  <si>
    <t>連絡責任者名　</t>
    <rPh sb="0" eb="2">
      <t>レンラク</t>
    </rPh>
    <rPh sb="2" eb="5">
      <t>セキニンシャ</t>
    </rPh>
    <rPh sb="5" eb="6">
      <t>メイ</t>
    </rPh>
    <phoneticPr fontId="4"/>
  </si>
  <si>
    <t>電 話</t>
    <rPh sb="0" eb="1">
      <t>デン</t>
    </rPh>
    <rPh sb="2" eb="3">
      <t>ハナシ</t>
    </rPh>
    <phoneticPr fontId="4"/>
  </si>
  <si>
    <t>携 帯</t>
    <rPh sb="0" eb="1">
      <t>タズサ</t>
    </rPh>
    <rPh sb="2" eb="3">
      <t>オビ</t>
    </rPh>
    <phoneticPr fontId="4"/>
  </si>
  <si>
    <t>文書送付先住所</t>
    <rPh sb="5" eb="7">
      <t>ジュウショ</t>
    </rPh>
    <phoneticPr fontId="4"/>
  </si>
  <si>
    <t>メールアドレス</t>
    <phoneticPr fontId="4"/>
  </si>
  <si>
    <t>保有資格</t>
    <rPh sb="0" eb="2">
      <t>ホユウ</t>
    </rPh>
    <rPh sb="2" eb="4">
      <t>シカク</t>
    </rPh>
    <phoneticPr fontId="4"/>
  </si>
  <si>
    <t>形</t>
    <rPh sb="0" eb="1">
      <t>カタ</t>
    </rPh>
    <phoneticPr fontId="4"/>
  </si>
  <si>
    <t>組手</t>
    <rPh sb="0" eb="2">
      <t>クミテ</t>
    </rPh>
    <phoneticPr fontId="4"/>
  </si>
  <si>
    <t>全国</t>
    <rPh sb="0" eb="2">
      <t>ゼンコク</t>
    </rPh>
    <phoneticPr fontId="4"/>
  </si>
  <si>
    <t>地区</t>
    <rPh sb="0" eb="2">
      <t>チク</t>
    </rPh>
    <phoneticPr fontId="4"/>
  </si>
  <si>
    <t>都道府県</t>
    <rPh sb="0" eb="4">
      <t>トドウフケン</t>
    </rPh>
    <phoneticPr fontId="4"/>
  </si>
  <si>
    <t>無し</t>
    <rPh sb="0" eb="1">
      <t>ナ</t>
    </rPh>
    <phoneticPr fontId="4"/>
  </si>
  <si>
    <t>男子形</t>
    <rPh sb="0" eb="2">
      <t>ダンシ</t>
    </rPh>
    <rPh sb="2" eb="3">
      <t>カタ</t>
    </rPh>
    <phoneticPr fontId="4"/>
  </si>
  <si>
    <t>名</t>
    <rPh sb="0" eb="1">
      <t>メイ</t>
    </rPh>
    <phoneticPr fontId="4"/>
  </si>
  <si>
    <t>女子形</t>
    <rPh sb="0" eb="2">
      <t>ジョシ</t>
    </rPh>
    <rPh sb="2" eb="3">
      <t>カタ</t>
    </rPh>
    <phoneticPr fontId="4"/>
  </si>
  <si>
    <t>男子組手</t>
    <rPh sb="0" eb="4">
      <t>ダンシクミテ</t>
    </rPh>
    <phoneticPr fontId="4"/>
  </si>
  <si>
    <t>女子組手</t>
    <rPh sb="0" eb="4">
      <t>ジョシクミテ</t>
    </rPh>
    <phoneticPr fontId="4"/>
  </si>
  <si>
    <t>参加費用</t>
    <rPh sb="0" eb="2">
      <t>サンカ</t>
    </rPh>
    <rPh sb="2" eb="4">
      <t>ヒヨウ</t>
    </rPh>
    <phoneticPr fontId="4"/>
  </si>
  <si>
    <t>１種目</t>
    <rPh sb="1" eb="3">
      <t>シュモク</t>
    </rPh>
    <phoneticPr fontId="4"/>
  </si>
  <si>
    <t>ｘ</t>
    <phoneticPr fontId="4"/>
  </si>
  <si>
    <t>＝</t>
    <phoneticPr fontId="4"/>
  </si>
  <si>
    <t>円</t>
    <rPh sb="0" eb="1">
      <t>エン</t>
    </rPh>
    <phoneticPr fontId="4"/>
  </si>
  <si>
    <t>２種目</t>
    <rPh sb="1" eb="3">
      <t>シュモク</t>
    </rPh>
    <phoneticPr fontId="4"/>
  </si>
  <si>
    <t>団体負担金</t>
    <rPh sb="0" eb="5">
      <t>ダンタイフタンキン</t>
    </rPh>
    <phoneticPr fontId="4"/>
  </si>
  <si>
    <t>小6</t>
    <rPh sb="0" eb="1">
      <t>ショウ</t>
    </rPh>
    <phoneticPr fontId="1"/>
  </si>
  <si>
    <t>幼児</t>
    <rPh sb="0" eb="2">
      <t>ヨウジ</t>
    </rPh>
    <phoneticPr fontId="1"/>
  </si>
  <si>
    <t>小1</t>
    <rPh sb="0" eb="1">
      <t>ショウ</t>
    </rPh>
    <phoneticPr fontId="1"/>
  </si>
  <si>
    <t>小2</t>
    <rPh sb="0" eb="1">
      <t>ショウ</t>
    </rPh>
    <phoneticPr fontId="1"/>
  </si>
  <si>
    <t>小3</t>
    <rPh sb="0" eb="1">
      <t>ショウ</t>
    </rPh>
    <phoneticPr fontId="1"/>
  </si>
  <si>
    <t>小4</t>
    <rPh sb="0" eb="1">
      <t>ショウ</t>
    </rPh>
    <phoneticPr fontId="1"/>
  </si>
  <si>
    <t>小5</t>
    <rPh sb="0" eb="1">
      <t>ショウ</t>
    </rPh>
    <phoneticPr fontId="1"/>
  </si>
  <si>
    <t>中学</t>
    <rPh sb="0" eb="2">
      <t>チュウガク</t>
    </rPh>
    <phoneticPr fontId="1"/>
  </si>
  <si>
    <t>高校</t>
    <rPh sb="0" eb="2">
      <t>コウコウ</t>
    </rPh>
    <phoneticPr fontId="1"/>
  </si>
  <si>
    <t>大学・一般</t>
    <rPh sb="0" eb="2">
      <t>ダイガク</t>
    </rPh>
    <rPh sb="3" eb="5">
      <t>イッパン</t>
    </rPh>
    <phoneticPr fontId="1"/>
  </si>
  <si>
    <t>シニア</t>
    <phoneticPr fontId="1"/>
  </si>
  <si>
    <t>男子</t>
    <rPh sb="0" eb="2">
      <t>ダンシ</t>
    </rPh>
    <phoneticPr fontId="4"/>
  </si>
  <si>
    <t>女子</t>
    <rPh sb="0" eb="2">
      <t>ジョシ</t>
    </rPh>
    <phoneticPr fontId="4"/>
  </si>
  <si>
    <t>合計＝申込書①</t>
    <rPh sb="0" eb="2">
      <t>ゴウケイ</t>
    </rPh>
    <rPh sb="3" eb="6">
      <t>モウシコミショ</t>
    </rPh>
    <phoneticPr fontId="1"/>
  </si>
  <si>
    <t>①</t>
    <phoneticPr fontId="4"/>
  </si>
  <si>
    <t>②</t>
    <phoneticPr fontId="4"/>
  </si>
  <si>
    <t>③</t>
    <phoneticPr fontId="4"/>
  </si>
  <si>
    <t>④</t>
    <phoneticPr fontId="4"/>
  </si>
  <si>
    <t>実数合計</t>
    <rPh sb="0" eb="2">
      <t>ジッスウ</t>
    </rPh>
    <rPh sb="2" eb="4">
      <t>ゴウケイ</t>
    </rPh>
    <phoneticPr fontId="4"/>
  </si>
  <si>
    <t>延べ合計</t>
    <rPh sb="0" eb="1">
      <t>ノ</t>
    </rPh>
    <rPh sb="2" eb="4">
      <t>ゴウケイ</t>
    </rPh>
    <phoneticPr fontId="4"/>
  </si>
  <si>
    <t>☚２種目にでる場合、形選手名簿と組手選手名簿でスペース（半角、全角）も含めて同じ名前にしないと正しく計算されません。</t>
    <rPh sb="2" eb="4">
      <t>シュモク</t>
    </rPh>
    <rPh sb="7" eb="9">
      <t>バアイ</t>
    </rPh>
    <rPh sb="10" eb="11">
      <t>カタ</t>
    </rPh>
    <rPh sb="11" eb="13">
      <t>センシュ</t>
    </rPh>
    <rPh sb="13" eb="15">
      <t>メイボ</t>
    </rPh>
    <rPh sb="16" eb="18">
      <t>クミテ</t>
    </rPh>
    <rPh sb="18" eb="22">
      <t>センシュメイボ</t>
    </rPh>
    <rPh sb="28" eb="30">
      <t>ハンカク</t>
    </rPh>
    <rPh sb="31" eb="33">
      <t>ゼンカク</t>
    </rPh>
    <rPh sb="35" eb="36">
      <t>フク</t>
    </rPh>
    <rPh sb="38" eb="39">
      <t>オナ</t>
    </rPh>
    <rPh sb="40" eb="42">
      <t>ナマエ</t>
    </rPh>
    <rPh sb="47" eb="48">
      <t>タダ</t>
    </rPh>
    <rPh sb="50" eb="52">
      <t>ケイサン</t>
    </rPh>
    <phoneticPr fontId="4"/>
  </si>
  <si>
    <t>合計</t>
    <rPh sb="0" eb="2">
      <t>ゴウケイ</t>
    </rPh>
    <phoneticPr fontId="4"/>
  </si>
  <si>
    <t>市町村</t>
    <rPh sb="0" eb="3">
      <t>シチョウソン</t>
    </rPh>
    <phoneticPr fontId="4"/>
  </si>
  <si>
    <t>　　年　　月　　日</t>
    <rPh sb="2" eb="3">
      <t>ネン</t>
    </rPh>
    <rPh sb="5" eb="6">
      <t>ガツ</t>
    </rPh>
    <rPh sb="8" eb="9">
      <t>ニチ</t>
    </rPh>
    <phoneticPr fontId="4"/>
  </si>
  <si>
    <t>氏名</t>
    <rPh sb="0" eb="2">
      <t>シメイ</t>
    </rPh>
    <phoneticPr fontId="18"/>
  </si>
  <si>
    <t>備考</t>
    <rPh sb="0" eb="2">
      <t>ビコウ</t>
    </rPh>
    <phoneticPr fontId="18"/>
  </si>
  <si>
    <t>学年</t>
    <rPh sb="0" eb="2">
      <t>ガクネn</t>
    </rPh>
    <phoneticPr fontId="18"/>
  </si>
  <si>
    <t>※大会当日に参加できる審判員を入力してください。</t>
    <rPh sb="1" eb="3">
      <t>タイカ</t>
    </rPh>
    <rPh sb="3" eb="5">
      <t>トウジテゥ</t>
    </rPh>
    <rPh sb="6" eb="8">
      <t>サンカ</t>
    </rPh>
    <rPh sb="11" eb="14">
      <t>シンパn</t>
    </rPh>
    <rPh sb="15" eb="17">
      <t>ニュウリョク</t>
    </rPh>
    <phoneticPr fontId="1"/>
  </si>
  <si>
    <t>（例）</t>
    <rPh sb="1" eb="2">
      <t xml:space="preserve">レイ </t>
    </rPh>
    <phoneticPr fontId="1"/>
  </si>
  <si>
    <t>旭川　空手</t>
    <rPh sb="0" eb="2">
      <t>アサヒ</t>
    </rPh>
    <rPh sb="3" eb="5">
      <t>カラテ</t>
    </rPh>
    <phoneticPr fontId="1"/>
  </si>
  <si>
    <t>○○道場</t>
    <rPh sb="2" eb="4">
      <t>ドウジョウ</t>
    </rPh>
    <phoneticPr fontId="1"/>
  </si>
  <si>
    <t>○</t>
    <phoneticPr fontId="1"/>
  </si>
  <si>
    <t>弁当不要</t>
    <rPh sb="0" eb="4">
      <t>ベントウ</t>
    </rPh>
    <phoneticPr fontId="1"/>
  </si>
  <si>
    <t>役職</t>
    <rPh sb="0" eb="2">
      <t>ヤクセィオ</t>
    </rPh>
    <phoneticPr fontId="1"/>
  </si>
  <si>
    <t>常任理事</t>
    <rPh sb="0" eb="4">
      <t>ジョウニ</t>
    </rPh>
    <phoneticPr fontId="1"/>
  </si>
  <si>
    <t>※当日参加される審判員にはお弁当が支給されます。不要な場合は備考欄に記入してください。</t>
    <rPh sb="1" eb="3">
      <t>トウジテゥ</t>
    </rPh>
    <rPh sb="3" eb="5">
      <t>サンカ</t>
    </rPh>
    <rPh sb="8" eb="11">
      <t>シンパn</t>
    </rPh>
    <rPh sb="17" eb="19">
      <t>シキュウ</t>
    </rPh>
    <rPh sb="24" eb="26">
      <t>フヨウ</t>
    </rPh>
    <rPh sb="27" eb="29">
      <t>バアイ</t>
    </rPh>
    <rPh sb="30" eb="33">
      <t>ビコウ</t>
    </rPh>
    <rPh sb="34" eb="36">
      <t>キニュウ</t>
    </rPh>
    <phoneticPr fontId="1"/>
  </si>
  <si>
    <t>（例）</t>
    <rPh sb="1" eb="2">
      <t>レイ</t>
    </rPh>
    <phoneticPr fontId="1"/>
  </si>
  <si>
    <t>市町村</t>
    <rPh sb="0" eb="3">
      <t>シチョウソn</t>
    </rPh>
    <phoneticPr fontId="1"/>
  </si>
  <si>
    <t>弁当不要</t>
    <rPh sb="0" eb="2">
      <t>ベントウ</t>
    </rPh>
    <rPh sb="2" eb="4">
      <t>フヨウ</t>
    </rPh>
    <phoneticPr fontId="1"/>
  </si>
  <si>
    <t>プログラム用
（５文字以内）</t>
    <rPh sb="5" eb="6">
      <t>ヨウ</t>
    </rPh>
    <rPh sb="9" eb="11">
      <t>モジ</t>
    </rPh>
    <rPh sb="11" eb="13">
      <t>イナイ</t>
    </rPh>
    <phoneticPr fontId="4"/>
  </si>
  <si>
    <t>No</t>
    <phoneticPr fontId="18"/>
  </si>
  <si>
    <t>形</t>
    <rPh sb="0" eb="1">
      <t xml:space="preserve">カタ </t>
    </rPh>
    <phoneticPr fontId="18"/>
  </si>
  <si>
    <t>組手</t>
    <rPh sb="0" eb="2">
      <t>クミテ</t>
    </rPh>
    <phoneticPr fontId="18"/>
  </si>
  <si>
    <t>形シード</t>
    <rPh sb="0" eb="1">
      <t xml:space="preserve">カタ </t>
    </rPh>
    <phoneticPr fontId="1"/>
  </si>
  <si>
    <t>組手シード</t>
    <rPh sb="0" eb="2">
      <t>クミテ</t>
    </rPh>
    <phoneticPr fontId="1"/>
  </si>
  <si>
    <t>男子形出場者数</t>
    <rPh sb="0" eb="3">
      <t>ダンシカタ</t>
    </rPh>
    <rPh sb="3" eb="6">
      <t>シュテゥ</t>
    </rPh>
    <rPh sb="6" eb="7">
      <t>スウ</t>
    </rPh>
    <phoneticPr fontId="1"/>
  </si>
  <si>
    <t>男子組手出場者数</t>
    <rPh sb="0" eb="2">
      <t>ダンセィ</t>
    </rPh>
    <rPh sb="2" eb="4">
      <t>クミテ</t>
    </rPh>
    <rPh sb="4" eb="7">
      <t>シュツジョウ</t>
    </rPh>
    <rPh sb="7" eb="8">
      <t>スウ</t>
    </rPh>
    <phoneticPr fontId="1"/>
  </si>
  <si>
    <t>１位</t>
    <rPh sb="1" eb="2">
      <t>I</t>
    </rPh>
    <phoneticPr fontId="1"/>
  </si>
  <si>
    <t>２位</t>
    <rPh sb="1" eb="2">
      <t>I</t>
    </rPh>
    <phoneticPr fontId="1"/>
  </si>
  <si>
    <t>３位</t>
    <rPh sb="1" eb="2">
      <t>I</t>
    </rPh>
    <phoneticPr fontId="1"/>
  </si>
  <si>
    <t>１種目</t>
    <rPh sb="1" eb="3">
      <t>シュモク</t>
    </rPh>
    <phoneticPr fontId="1"/>
  </si>
  <si>
    <t>２種目</t>
    <rPh sb="1" eb="3">
      <t>シュモク</t>
    </rPh>
    <phoneticPr fontId="1"/>
  </si>
  <si>
    <t>参　加　者　名　簿　（　男　子　）</t>
    <rPh sb="0" eb="9">
      <t>サンカ</t>
    </rPh>
    <rPh sb="12" eb="15">
      <t>ダンセィ</t>
    </rPh>
    <phoneticPr fontId="1"/>
  </si>
  <si>
    <t>参　加　者　名　簿　（　女　子　）</t>
    <rPh sb="0" eb="9">
      <t>サンカ</t>
    </rPh>
    <rPh sb="12" eb="13">
      <t>オンナ</t>
    </rPh>
    <rPh sb="13" eb="15">
      <t>ダンセィ</t>
    </rPh>
    <phoneticPr fontId="1"/>
  </si>
  <si>
    <t>女子形出場者数</t>
    <rPh sb="0" eb="1">
      <t>オンナ</t>
    </rPh>
    <rPh sb="1" eb="3">
      <t>ダンシカタ</t>
    </rPh>
    <rPh sb="3" eb="6">
      <t>シュテゥ</t>
    </rPh>
    <rPh sb="6" eb="7">
      <t>スウ</t>
    </rPh>
    <phoneticPr fontId="1"/>
  </si>
  <si>
    <t>女子組手出場者数</t>
    <rPh sb="0" eb="1">
      <t>オンナ</t>
    </rPh>
    <rPh sb="1" eb="2">
      <t>ダンセィ</t>
    </rPh>
    <rPh sb="2" eb="4">
      <t>クミテ</t>
    </rPh>
    <rPh sb="4" eb="7">
      <t>シュツジョウ</t>
    </rPh>
    <rPh sb="7" eb="8">
      <t>スウ</t>
    </rPh>
    <phoneticPr fontId="1"/>
  </si>
  <si>
    <r>
      <rPr>
        <sz val="14"/>
        <color theme="1"/>
        <rFont val="Yu Gothic"/>
        <family val="2"/>
        <scheme val="minor"/>
      </rPr>
      <t>※当日参加される役員にはお弁当が支給されます。不要な場合は備考欄に記入してください。</t>
    </r>
    <rPh sb="1" eb="3">
      <t>トウジテゥ</t>
    </rPh>
    <rPh sb="3" eb="5">
      <t>サンカ</t>
    </rPh>
    <rPh sb="16" eb="18">
      <t>シキュウ</t>
    </rPh>
    <rPh sb="23" eb="25">
      <t>フヨウ</t>
    </rPh>
    <rPh sb="26" eb="28">
      <t>バアイ</t>
    </rPh>
    <rPh sb="29" eb="32">
      <t>ビコウ</t>
    </rPh>
    <rPh sb="33" eb="35">
      <t>キニュウ</t>
    </rPh>
    <phoneticPr fontId="1"/>
  </si>
  <si>
    <t>審　　判　　員　　名　　簿</t>
    <rPh sb="0" eb="13">
      <t>シンパn</t>
    </rPh>
    <phoneticPr fontId="1"/>
  </si>
  <si>
    <t>補　　助　　役　　員　　名　　簿</t>
    <rPh sb="0" eb="16">
      <t>ホゼィオ</t>
    </rPh>
    <phoneticPr fontId="1"/>
  </si>
  <si>
    <t>役　　員　　名　　簿</t>
    <rPh sb="0" eb="10">
      <t>ヤクイn</t>
    </rPh>
    <phoneticPr fontId="1"/>
  </si>
  <si>
    <t>☟シートを切り替えて選手名簿入力してください。</t>
    <rPh sb="5" eb="6">
      <t>キ</t>
    </rPh>
    <rPh sb="7" eb="8">
      <t>カ</t>
    </rPh>
    <rPh sb="10" eb="12">
      <t>センシュ</t>
    </rPh>
    <rPh sb="12" eb="14">
      <t>メイボ</t>
    </rPh>
    <rPh sb="14" eb="16">
      <t>ニュウリョク</t>
    </rPh>
    <phoneticPr fontId="4"/>
  </si>
  <si>
    <t>団体名</t>
    <rPh sb="0" eb="3">
      <t>ダンタイ</t>
    </rPh>
    <phoneticPr fontId="18"/>
  </si>
  <si>
    <t>旭川地区空手道連盟</t>
    <rPh sb="0" eb="4">
      <t>アサヒカワチク</t>
    </rPh>
    <rPh sb="4" eb="9">
      <t>カラテドウレンメイ</t>
    </rPh>
    <phoneticPr fontId="4"/>
  </si>
  <si>
    <t>ふりがな</t>
    <phoneticPr fontId="1"/>
  </si>
  <si>
    <t>氏　　名</t>
    <rPh sb="0" eb="4">
      <t>シメイ</t>
    </rPh>
    <phoneticPr fontId="18"/>
  </si>
  <si>
    <t>※各団体審判員を1名以上選出してください。</t>
    <rPh sb="1" eb="4">
      <t>カクダンタイ</t>
    </rPh>
    <rPh sb="4" eb="7">
      <t>シンパンイン</t>
    </rPh>
    <rPh sb="9" eb="10">
      <t>メイ</t>
    </rPh>
    <rPh sb="10" eb="12">
      <t>イジョウ</t>
    </rPh>
    <rPh sb="12" eb="14">
      <t>センシュツ</t>
    </rPh>
    <phoneticPr fontId="1"/>
  </si>
  <si>
    <t>※半日参加の審判員にもお弁当が支給されます。</t>
    <rPh sb="1" eb="3">
      <t>ハンニチ</t>
    </rPh>
    <rPh sb="3" eb="5">
      <t>サンカ</t>
    </rPh>
    <rPh sb="6" eb="9">
      <t>シンパn</t>
    </rPh>
    <rPh sb="15" eb="17">
      <t>シキュウ</t>
    </rPh>
    <phoneticPr fontId="1"/>
  </si>
  <si>
    <t>※大会当日に参加できる補助役員を入力してください。</t>
    <rPh sb="1" eb="3">
      <t>タイカ</t>
    </rPh>
    <rPh sb="3" eb="5">
      <t>トウジテゥ</t>
    </rPh>
    <rPh sb="6" eb="8">
      <t>サンカ</t>
    </rPh>
    <rPh sb="11" eb="15">
      <t>ホゼィオ</t>
    </rPh>
    <rPh sb="16" eb="18">
      <t>ニュウリョク</t>
    </rPh>
    <phoneticPr fontId="1"/>
  </si>
  <si>
    <t>※大会当日、出席できる役員を入力してください。</t>
    <rPh sb="1" eb="3">
      <t>タイカ</t>
    </rPh>
    <rPh sb="3" eb="5">
      <t>トウジテゥ</t>
    </rPh>
    <rPh sb="6" eb="8">
      <t>シュッセキ</t>
    </rPh>
    <rPh sb="11" eb="13">
      <t>ホゼィオ</t>
    </rPh>
    <rPh sb="14" eb="16">
      <t>ニュウリョク</t>
    </rPh>
    <phoneticPr fontId="1"/>
  </si>
  <si>
    <t>　賞状やメダルの授与、大会運営に携われる方を記入してください。</t>
    <rPh sb="1" eb="3">
      <t>ショウジョウ</t>
    </rPh>
    <rPh sb="8" eb="10">
      <t>ジュヨ</t>
    </rPh>
    <rPh sb="11" eb="15">
      <t>タイカイウンエイ</t>
    </rPh>
    <rPh sb="16" eb="17">
      <t>タズサ</t>
    </rPh>
    <rPh sb="20" eb="21">
      <t>カタ</t>
    </rPh>
    <rPh sb="22" eb="24">
      <t>キニュウ</t>
    </rPh>
    <phoneticPr fontId="1"/>
  </si>
  <si>
    <t>※役員で参加される方は正装（私服、ジャージはNG）でお願いします。</t>
    <rPh sb="1" eb="3">
      <t>ヤクイン</t>
    </rPh>
    <rPh sb="4" eb="6">
      <t>サンカ</t>
    </rPh>
    <rPh sb="9" eb="10">
      <t>カタ</t>
    </rPh>
    <rPh sb="11" eb="13">
      <t>セイソウ</t>
    </rPh>
    <rPh sb="14" eb="16">
      <t>シフク</t>
    </rPh>
    <rPh sb="27" eb="28">
      <t>ネガ</t>
    </rPh>
    <phoneticPr fontId="1"/>
  </si>
  <si>
    <t>※各団体1名（全日）の参加をお願いします。</t>
    <rPh sb="1" eb="4">
      <t>カクダンタイ</t>
    </rPh>
    <rPh sb="5" eb="6">
      <t>メイ</t>
    </rPh>
    <rPh sb="7" eb="9">
      <t>ゼンジツ</t>
    </rPh>
    <rPh sb="11" eb="13">
      <t>サンカ</t>
    </rPh>
    <rPh sb="15" eb="16">
      <t>ネガ</t>
    </rPh>
    <phoneticPr fontId="1"/>
  </si>
  <si>
    <t>※お弁当が支給されます。不要な場合は備考欄に記入してください。</t>
    <rPh sb="5" eb="7">
      <t>シキュウ</t>
    </rPh>
    <rPh sb="12" eb="14">
      <t>フヨウ</t>
    </rPh>
    <rPh sb="15" eb="17">
      <t>バアイ</t>
    </rPh>
    <rPh sb="18" eb="21">
      <t>ビコウ</t>
    </rPh>
    <rPh sb="22" eb="24">
      <t>キニュウ</t>
    </rPh>
    <phoneticPr fontId="1"/>
  </si>
  <si>
    <t>※どうしても参加できない団体は申し出てください。</t>
    <rPh sb="6" eb="8">
      <t>サンカ</t>
    </rPh>
    <rPh sb="12" eb="14">
      <t>ダンタイ</t>
    </rPh>
    <rPh sb="15" eb="16">
      <t>モウ</t>
    </rPh>
    <rPh sb="17" eb="18">
      <t>デ</t>
    </rPh>
    <phoneticPr fontId="1"/>
  </si>
  <si>
    <t>第44回旭川地区秋季空手道選手権大会</t>
    <rPh sb="0" eb="1">
      <t>ダイ</t>
    </rPh>
    <rPh sb="3" eb="4">
      <t>カイ</t>
    </rPh>
    <rPh sb="8" eb="10">
      <t>シュウキ</t>
    </rPh>
    <rPh sb="10" eb="12">
      <t>カラテ</t>
    </rPh>
    <rPh sb="11" eb="12">
      <t>ドウ</t>
    </rPh>
    <rPh sb="12" eb="13">
      <t>ドウ</t>
    </rPh>
    <rPh sb="13" eb="16">
      <t>センシュケン</t>
    </rPh>
    <rPh sb="16" eb="18">
      <t>タイカイ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</si>
</sst>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General&quot;名&quot;"/>
    <numFmt numFmtId="177" formatCode="yyyy&quot;年&quot;m&quot;月&quot;d&quot;日&quot;;@"/>
    <numFmt numFmtId="178" formatCode="General&quot;円&quot;"/>
  </numFmts>
  <fonts count="28">
    <font>
      <sz val="11"/>
      <color theme="1"/>
      <name val="Yu Gothic"/>
      <family val="2"/>
      <scheme val="minor"/>
    </font>
    <font>
      <sz val="6"/>
      <name val="Yu Gothic"/>
      <family val="3"/>
      <charset val="128"/>
      <scheme val="minor"/>
    </font>
    <font>
      <sz val="11"/>
      <name val="NFモトヤシータ゛1等幅"/>
      <family val="3"/>
      <charset val="128"/>
    </font>
    <font>
      <sz val="14"/>
      <name val="NFモトヤシータ゛1等幅"/>
      <family val="3"/>
      <charset val="128"/>
    </font>
    <font>
      <sz val="6"/>
      <name val="ＭＳ Ｐゴシック"/>
      <family val="3"/>
      <charset val="128"/>
    </font>
    <font>
      <sz val="10"/>
      <name val="NFモトヤシータ゛1等幅"/>
      <family val="3"/>
      <charset val="128"/>
    </font>
    <font>
      <sz val="8"/>
      <name val="ＭＳ Ｐゴシック"/>
      <family val="3"/>
      <charset val="128"/>
    </font>
    <font>
      <b/>
      <sz val="11"/>
      <color theme="1"/>
      <name val="Yu Gothic"/>
      <family val="3"/>
      <charset val="128"/>
      <scheme val="minor"/>
    </font>
    <font>
      <sz val="10"/>
      <color theme="1"/>
      <name val="Yu Gothic"/>
      <family val="3"/>
      <charset val="128"/>
      <scheme val="minor"/>
    </font>
    <font>
      <b/>
      <sz val="12"/>
      <color theme="1"/>
      <name val="Yu Gothic"/>
      <family val="3"/>
      <charset val="128"/>
      <scheme val="minor"/>
    </font>
    <font>
      <sz val="11"/>
      <color rgb="FFFF0000"/>
      <name val="Yu Gothic"/>
      <family val="2"/>
      <scheme val="minor"/>
    </font>
    <font>
      <sz val="10"/>
      <color theme="1"/>
      <name val="Yu Gothic"/>
      <family val="2"/>
      <scheme val="minor"/>
    </font>
    <font>
      <sz val="9"/>
      <name val="NFモトヤシータ゛1等幅"/>
      <family val="3"/>
      <charset val="128"/>
    </font>
    <font>
      <b/>
      <sz val="8"/>
      <color theme="1"/>
      <name val="Yu Gothic"/>
      <family val="3"/>
      <charset val="128"/>
      <scheme val="minor"/>
    </font>
    <font>
      <sz val="11"/>
      <color theme="1"/>
      <name val="Yu Gothic"/>
      <family val="3"/>
      <charset val="128"/>
      <scheme val="minor"/>
    </font>
    <font>
      <b/>
      <sz val="16"/>
      <color theme="1"/>
      <name val="Yu Gothic"/>
      <family val="3"/>
      <charset val="128"/>
      <scheme val="minor"/>
    </font>
    <font>
      <u/>
      <sz val="11"/>
      <color theme="10"/>
      <name val="Yu Gothic"/>
      <family val="2"/>
      <scheme val="minor"/>
    </font>
    <font>
      <b/>
      <sz val="9"/>
      <color rgb="FF000000"/>
      <name val="MS P ゴシック"/>
      <charset val="128"/>
    </font>
    <font>
      <sz val="6"/>
      <name val="Yu Gothic"/>
      <family val="2"/>
      <charset val="128"/>
      <scheme val="minor"/>
    </font>
    <font>
      <sz val="14"/>
      <color theme="1"/>
      <name val="Yu Gothic"/>
      <family val="3"/>
      <charset val="128"/>
      <scheme val="minor"/>
    </font>
    <font>
      <sz val="12"/>
      <color theme="1"/>
      <name val="Yu Gothic"/>
      <family val="3"/>
      <charset val="128"/>
      <scheme val="minor"/>
    </font>
    <font>
      <b/>
      <sz val="9"/>
      <color rgb="FF000000"/>
      <name val="ＭＳ Ｐゴシック"/>
      <family val="2"/>
      <charset val="128"/>
    </font>
    <font>
      <sz val="9"/>
      <color rgb="FF000000"/>
      <name val="ＭＳ Ｐゴシック"/>
      <family val="2"/>
      <charset val="128"/>
    </font>
    <font>
      <sz val="14"/>
      <color theme="1"/>
      <name val="Yu Gothic"/>
      <family val="2"/>
      <scheme val="minor"/>
    </font>
    <font>
      <sz val="10"/>
      <name val="ＭＳ Ｐ明朝"/>
      <family val="1"/>
      <charset val="128"/>
    </font>
    <font>
      <b/>
      <sz val="10"/>
      <color rgb="FF000000"/>
      <name val="Yu Gothic UI"/>
      <family val="3"/>
      <charset val="128"/>
    </font>
    <font>
      <sz val="14"/>
      <name val="MS Mincho"/>
      <family val="1"/>
      <charset val="128"/>
    </font>
    <font>
      <b/>
      <sz val="14"/>
      <color theme="1"/>
      <name val="Yu Gothic"/>
      <family val="3"/>
      <charset val="128"/>
      <scheme val="minor"/>
    </font>
  </fonts>
  <fills count="7">
    <fill>
      <patternFill patternType="none"/>
    </fill>
    <fill>
      <patternFill patternType="gray125"/>
    </fill>
    <fill>
      <patternFill patternType="solid">
        <fgColor theme="6" tint="0.79998168889431442"/>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2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style="medium">
        <color indexed="64"/>
      </top>
      <bottom style="hair">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hair">
        <color indexed="64"/>
      </bottom>
      <diagonal/>
    </border>
    <border>
      <left style="medium">
        <color indexed="64"/>
      </left>
      <right/>
      <top style="hair">
        <color indexed="64"/>
      </top>
      <bottom style="medium">
        <color indexed="64"/>
      </bottom>
      <diagonal/>
    </border>
    <border>
      <left/>
      <right/>
      <top/>
      <bottom style="thin">
        <color indexed="64"/>
      </bottom>
      <diagonal/>
    </border>
    <border>
      <left style="thin">
        <color indexed="64"/>
      </left>
      <right style="thin">
        <color indexed="64"/>
      </right>
      <top style="dotted">
        <color indexed="64"/>
      </top>
      <bottom style="thin">
        <color indexed="64"/>
      </bottom>
      <diagonal/>
    </border>
    <border>
      <left style="thin">
        <color indexed="64"/>
      </left>
      <right/>
      <top/>
      <bottom/>
      <diagonal/>
    </border>
  </borders>
  <cellStyleXfs count="2">
    <xf numFmtId="0" fontId="0" fillId="0" borderId="0"/>
    <xf numFmtId="0" fontId="16" fillId="0" borderId="0" applyNumberFormat="0" applyFill="0" applyBorder="0" applyAlignment="0" applyProtection="0"/>
  </cellStyleXfs>
  <cellXfs count="104">
    <xf numFmtId="0" fontId="0" fillId="0" borderId="0" xfId="0"/>
    <xf numFmtId="0" fontId="2" fillId="2" borderId="0" xfId="0" applyFont="1" applyFill="1" applyAlignment="1">
      <alignment vertical="center"/>
    </xf>
    <xf numFmtId="0" fontId="0" fillId="2" borderId="0" xfId="0" applyFill="1" applyAlignment="1">
      <alignment vertical="center"/>
    </xf>
    <xf numFmtId="0" fontId="0" fillId="0" borderId="0" xfId="0" applyAlignment="1">
      <alignment horizontal="center" vertical="center"/>
    </xf>
    <xf numFmtId="0" fontId="0" fillId="0" borderId="11" xfId="0" applyBorder="1"/>
    <xf numFmtId="0" fontId="0" fillId="2" borderId="0" xfId="0" applyFill="1"/>
    <xf numFmtId="0" fontId="0" fillId="2" borderId="5" xfId="0" applyFill="1" applyBorder="1"/>
    <xf numFmtId="0" fontId="10" fillId="0" borderId="0" xfId="0" applyFont="1"/>
    <xf numFmtId="0" fontId="5" fillId="2" borderId="18" xfId="0" applyFont="1" applyFill="1" applyBorder="1" applyAlignment="1">
      <alignment horizontal="center" vertical="center"/>
    </xf>
    <xf numFmtId="0" fontId="0" fillId="2" borderId="0" xfId="0" applyFill="1" applyAlignment="1">
      <alignment horizontal="center"/>
    </xf>
    <xf numFmtId="0" fontId="0" fillId="2" borderId="9" xfId="0" applyFill="1" applyBorder="1"/>
    <xf numFmtId="0" fontId="7" fillId="2" borderId="0" xfId="0" applyFont="1" applyFill="1"/>
    <xf numFmtId="0" fontId="0" fillId="2" borderId="0" xfId="0" applyFill="1" applyAlignment="1">
      <alignment horizontal="right"/>
    </xf>
    <xf numFmtId="0" fontId="0" fillId="2" borderId="0" xfId="0" applyFill="1" applyAlignment="1">
      <alignment horizontal="left"/>
    </xf>
    <xf numFmtId="0" fontId="0" fillId="2" borderId="5" xfId="0" applyFill="1" applyBorder="1" applyAlignment="1">
      <alignment horizontal="center"/>
    </xf>
    <xf numFmtId="0" fontId="0" fillId="2" borderId="5" xfId="0" applyFill="1" applyBorder="1" applyAlignment="1">
      <alignment horizontal="right"/>
    </xf>
    <xf numFmtId="0" fontId="14" fillId="2" borderId="5" xfId="0" applyFont="1" applyFill="1" applyBorder="1"/>
    <xf numFmtId="0" fontId="0" fillId="2" borderId="5" xfId="0" applyFill="1" applyBorder="1" applyAlignment="1">
      <alignment vertical="center"/>
    </xf>
    <xf numFmtId="0" fontId="0" fillId="0" borderId="0" xfId="0" applyAlignment="1">
      <alignment vertical="top" wrapText="1"/>
    </xf>
    <xf numFmtId="0" fontId="14" fillId="2" borderId="5" xfId="0" applyFont="1" applyFill="1" applyBorder="1" applyAlignment="1">
      <alignment horizontal="right"/>
    </xf>
    <xf numFmtId="0" fontId="0" fillId="2" borderId="0" xfId="0" applyFill="1" applyAlignment="1">
      <alignment horizontal="right" vertical="center"/>
    </xf>
    <xf numFmtId="0" fontId="0" fillId="0" borderId="0" xfId="0" applyAlignment="1">
      <alignment vertical="center"/>
    </xf>
    <xf numFmtId="0" fontId="14" fillId="5" borderId="12" xfId="0" applyFont="1" applyFill="1" applyBorder="1" applyAlignment="1">
      <alignment horizontal="center" vertical="center"/>
    </xf>
    <xf numFmtId="0" fontId="20" fillId="5" borderId="12" xfId="0" applyFont="1" applyFill="1" applyBorder="1" applyAlignment="1">
      <alignment horizontal="center" vertical="center"/>
    </xf>
    <xf numFmtId="0" fontId="20" fillId="0" borderId="12" xfId="0" applyFont="1" applyBorder="1" applyAlignment="1">
      <alignment horizontal="center" vertical="center"/>
    </xf>
    <xf numFmtId="0" fontId="0" fillId="5" borderId="12" xfId="0" applyFill="1" applyBorder="1" applyAlignment="1">
      <alignment horizontal="center" vertical="center"/>
    </xf>
    <xf numFmtId="0" fontId="20" fillId="0" borderId="0" xfId="0" applyFont="1" applyAlignment="1">
      <alignment horizontal="center" vertical="center"/>
    </xf>
    <xf numFmtId="0" fontId="9" fillId="5" borderId="12" xfId="0" applyFont="1" applyFill="1" applyBorder="1" applyAlignment="1">
      <alignment horizontal="center" vertical="center"/>
    </xf>
    <xf numFmtId="0" fontId="20" fillId="2" borderId="12" xfId="0" applyFont="1" applyFill="1" applyBorder="1" applyAlignment="1">
      <alignment horizontal="center" vertical="center"/>
    </xf>
    <xf numFmtId="0" fontId="19" fillId="5" borderId="12" xfId="0" applyFont="1" applyFill="1" applyBorder="1" applyAlignment="1">
      <alignment horizontal="center" vertical="center"/>
    </xf>
    <xf numFmtId="0" fontId="0" fillId="5" borderId="16" xfId="0" applyFill="1" applyBorder="1" applyAlignment="1">
      <alignment horizontal="center" vertical="center"/>
    </xf>
    <xf numFmtId="0" fontId="0" fillId="6" borderId="12" xfId="0" applyFill="1" applyBorder="1" applyAlignment="1">
      <alignment horizontal="center" vertical="center"/>
    </xf>
    <xf numFmtId="176" fontId="0" fillId="0" borderId="0" xfId="0" applyNumberFormat="1" applyAlignment="1">
      <alignment vertical="center"/>
    </xf>
    <xf numFmtId="0" fontId="0" fillId="3" borderId="12" xfId="0" applyFill="1" applyBorder="1" applyAlignment="1">
      <alignment vertical="center"/>
    </xf>
    <xf numFmtId="176" fontId="8" fillId="3" borderId="12" xfId="0" applyNumberFormat="1" applyFont="1" applyFill="1" applyBorder="1" applyAlignment="1">
      <alignment horizontal="right" vertical="center"/>
    </xf>
    <xf numFmtId="0" fontId="11" fillId="3" borderId="12" xfId="0" applyFont="1" applyFill="1" applyBorder="1" applyAlignment="1">
      <alignment vertical="center"/>
    </xf>
    <xf numFmtId="0" fontId="0" fillId="3" borderId="13" xfId="0" applyFill="1" applyBorder="1" applyAlignment="1">
      <alignment vertical="center"/>
    </xf>
    <xf numFmtId="0" fontId="13" fillId="3" borderId="14" xfId="0" applyFont="1" applyFill="1" applyBorder="1" applyAlignment="1">
      <alignment vertical="center"/>
    </xf>
    <xf numFmtId="0" fontId="23" fillId="0" borderId="0" xfId="0" applyFont="1" applyAlignment="1">
      <alignment vertical="center"/>
    </xf>
    <xf numFmtId="0" fontId="19" fillId="0" borderId="0" xfId="0" applyFont="1" applyAlignment="1">
      <alignment vertical="center"/>
    </xf>
    <xf numFmtId="0" fontId="19" fillId="0" borderId="0" xfId="0" applyFont="1" applyAlignment="1">
      <alignment horizontal="center" vertical="center"/>
    </xf>
    <xf numFmtId="0" fontId="20" fillId="0" borderId="12" xfId="0" applyFont="1" applyBorder="1" applyAlignment="1" applyProtection="1">
      <alignment horizontal="center" vertical="center"/>
      <protection locked="0"/>
    </xf>
    <xf numFmtId="0" fontId="8" fillId="0" borderId="12" xfId="0" applyFont="1" applyBorder="1" applyAlignment="1" applyProtection="1">
      <alignment horizontal="center" vertical="center"/>
      <protection locked="0"/>
    </xf>
    <xf numFmtId="0" fontId="0" fillId="0" borderId="12" xfId="0" applyBorder="1" applyAlignment="1" applyProtection="1">
      <alignment vertical="center"/>
      <protection locked="0"/>
    </xf>
    <xf numFmtId="0" fontId="20" fillId="4" borderId="12" xfId="0" applyFont="1" applyFill="1" applyBorder="1" applyAlignment="1" applyProtection="1">
      <alignment horizontal="center" vertical="center"/>
      <protection locked="0"/>
    </xf>
    <xf numFmtId="0" fontId="0" fillId="4" borderId="13" xfId="0" applyFill="1" applyBorder="1" applyAlignment="1" applyProtection="1">
      <alignment horizontal="center" vertical="center"/>
      <protection locked="0"/>
    </xf>
    <xf numFmtId="0" fontId="0" fillId="4" borderId="20" xfId="0" applyFill="1" applyBorder="1" applyAlignment="1" applyProtection="1">
      <alignment horizontal="center" vertical="center"/>
      <protection locked="0"/>
    </xf>
    <xf numFmtId="0" fontId="27" fillId="0" borderId="0" xfId="0" applyFont="1" applyAlignment="1">
      <alignment vertical="center"/>
    </xf>
    <xf numFmtId="177" fontId="0" fillId="0" borderId="0" xfId="0" applyNumberFormat="1" applyAlignment="1">
      <alignment horizontal="left" vertical="center"/>
    </xf>
    <xf numFmtId="0" fontId="15" fillId="2" borderId="0" xfId="0" applyFont="1" applyFill="1" applyAlignment="1">
      <alignment horizontal="right"/>
    </xf>
    <xf numFmtId="0" fontId="26" fillId="2" borderId="0" xfId="0" applyFont="1" applyFill="1" applyAlignment="1">
      <alignment horizontal="center" vertical="center"/>
    </xf>
    <xf numFmtId="0" fontId="3" fillId="2" borderId="0" xfId="0" applyFont="1" applyFill="1" applyAlignment="1">
      <alignment horizontal="center" vertical="center"/>
    </xf>
    <xf numFmtId="0" fontId="5" fillId="2" borderId="15" xfId="0" applyFont="1" applyFill="1" applyBorder="1" applyAlignment="1">
      <alignment horizontal="center" vertical="center"/>
    </xf>
    <xf numFmtId="0" fontId="5" fillId="2" borderId="4" xfId="0" applyFont="1" applyFill="1" applyBorder="1" applyAlignment="1">
      <alignment horizontal="center" vertical="center"/>
    </xf>
    <xf numFmtId="0" fontId="5" fillId="4" borderId="6" xfId="0" applyFont="1" applyFill="1" applyBorder="1" applyAlignment="1" applyProtection="1">
      <alignment horizontal="center" vertical="center"/>
      <protection locked="0"/>
    </xf>
    <xf numFmtId="0" fontId="5" fillId="4" borderId="7" xfId="0" applyFont="1" applyFill="1" applyBorder="1" applyAlignment="1" applyProtection="1">
      <alignment horizontal="center" vertical="center"/>
      <protection locked="0"/>
    </xf>
    <xf numFmtId="0" fontId="5" fillId="4" borderId="8" xfId="0" applyFont="1" applyFill="1" applyBorder="1" applyAlignment="1" applyProtection="1">
      <alignment horizontal="center" vertical="center"/>
      <protection locked="0"/>
    </xf>
    <xf numFmtId="0" fontId="6" fillId="2" borderId="1"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24" fillId="4" borderId="1" xfId="0" applyFont="1" applyFill="1" applyBorder="1" applyAlignment="1" applyProtection="1">
      <alignment horizontal="center" vertical="center"/>
      <protection locked="0"/>
    </xf>
    <xf numFmtId="0" fontId="5" fillId="4" borderId="2" xfId="0" applyFont="1" applyFill="1" applyBorder="1" applyAlignment="1" applyProtection="1">
      <alignment horizontal="center" vertical="center"/>
      <protection locked="0"/>
    </xf>
    <xf numFmtId="0" fontId="5" fillId="4" borderId="3" xfId="0" applyFont="1" applyFill="1" applyBorder="1" applyAlignment="1" applyProtection="1">
      <alignment horizontal="center" vertical="center"/>
      <protection locked="0"/>
    </xf>
    <xf numFmtId="0" fontId="0" fillId="2" borderId="7" xfId="0" applyFill="1" applyBorder="1" applyAlignment="1">
      <alignment horizontal="center"/>
    </xf>
    <xf numFmtId="0" fontId="0" fillId="2" borderId="0" xfId="0" applyFill="1" applyAlignment="1">
      <alignment horizontal="right"/>
    </xf>
    <xf numFmtId="0" fontId="0" fillId="2" borderId="5" xfId="0" applyFill="1" applyBorder="1" applyAlignment="1">
      <alignment horizontal="right"/>
    </xf>
    <xf numFmtId="0" fontId="0" fillId="2" borderId="0" xfId="0" applyFill="1" applyAlignment="1">
      <alignment horizontal="center" vertical="center"/>
    </xf>
    <xf numFmtId="0" fontId="0" fillId="2" borderId="5" xfId="0" applyFill="1" applyBorder="1" applyAlignment="1">
      <alignment horizontal="center" vertical="center"/>
    </xf>
    <xf numFmtId="0" fontId="0" fillId="0" borderId="0" xfId="0" applyAlignment="1">
      <alignment horizontal="left" vertical="top" wrapText="1"/>
    </xf>
    <xf numFmtId="0" fontId="5" fillId="4" borderId="1" xfId="0" applyFont="1" applyFill="1" applyBorder="1" applyAlignment="1" applyProtection="1">
      <alignment horizontal="center" vertical="center"/>
      <protection locked="0"/>
    </xf>
    <xf numFmtId="0" fontId="5" fillId="2" borderId="17" xfId="0" applyFont="1" applyFill="1" applyBorder="1" applyAlignment="1">
      <alignment horizontal="center" vertical="center"/>
    </xf>
    <xf numFmtId="0" fontId="5" fillId="2" borderId="10" xfId="0" applyFont="1" applyFill="1" applyBorder="1" applyAlignment="1">
      <alignment horizontal="center" vertical="center"/>
    </xf>
    <xf numFmtId="0" fontId="5" fillId="2" borderId="15"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12" fillId="2" borderId="15"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5" fillId="4" borderId="1" xfId="0" applyFont="1" applyFill="1" applyBorder="1" applyAlignment="1" applyProtection="1">
      <alignment horizontal="left" vertical="center" wrapText="1"/>
      <protection locked="0"/>
    </xf>
    <xf numFmtId="0" fontId="5" fillId="4" borderId="2" xfId="0" applyFont="1" applyFill="1" applyBorder="1" applyAlignment="1" applyProtection="1">
      <alignment horizontal="left" vertical="center" wrapText="1"/>
      <protection locked="0"/>
    </xf>
    <xf numFmtId="0" fontId="5" fillId="4" borderId="3" xfId="0" applyFont="1" applyFill="1" applyBorder="1" applyAlignment="1" applyProtection="1">
      <alignment horizontal="left" vertical="center" wrapText="1"/>
      <protection locked="0"/>
    </xf>
    <xf numFmtId="0" fontId="16" fillId="0" borderId="1" xfId="1" applyBorder="1" applyAlignment="1">
      <alignment horizontal="left" vertical="center"/>
    </xf>
    <xf numFmtId="0" fontId="0" fillId="0" borderId="2" xfId="0" applyBorder="1" applyAlignment="1">
      <alignment horizontal="left" vertical="center"/>
    </xf>
    <xf numFmtId="0" fontId="0" fillId="0" borderId="3" xfId="0" applyBorder="1" applyAlignment="1">
      <alignment horizontal="left" vertical="center"/>
    </xf>
    <xf numFmtId="178" fontId="11" fillId="2" borderId="0" xfId="0" applyNumberFormat="1" applyFont="1" applyFill="1" applyAlignment="1">
      <alignment horizontal="center"/>
    </xf>
    <xf numFmtId="178" fontId="8" fillId="2" borderId="5" xfId="0" applyNumberFormat="1" applyFont="1" applyFill="1" applyBorder="1" applyAlignment="1">
      <alignment horizontal="center"/>
    </xf>
    <xf numFmtId="0" fontId="11" fillId="2" borderId="15" xfId="0" applyFont="1" applyFill="1" applyBorder="1" applyAlignment="1">
      <alignment horizontal="center"/>
    </xf>
    <xf numFmtId="0" fontId="11" fillId="2" borderId="4" xfId="0" applyFont="1" applyFill="1" applyBorder="1" applyAlignment="1">
      <alignment horizontal="center"/>
    </xf>
    <xf numFmtId="0" fontId="0" fillId="0" borderId="0" xfId="0" applyAlignment="1">
      <alignment horizontal="center" vertical="center"/>
    </xf>
    <xf numFmtId="0" fontId="0" fillId="0" borderId="19" xfId="0" applyBorder="1" applyAlignment="1">
      <alignment horizontal="center" vertical="center"/>
    </xf>
    <xf numFmtId="0" fontId="0" fillId="0" borderId="13" xfId="0" applyBorder="1" applyAlignment="1">
      <alignment horizontal="center" vertical="center"/>
    </xf>
    <xf numFmtId="0" fontId="0" fillId="0" borderId="16" xfId="0" applyBorder="1" applyAlignment="1">
      <alignment horizontal="center" vertical="center"/>
    </xf>
    <xf numFmtId="0" fontId="0" fillId="4" borderId="13" xfId="0" applyFill="1" applyBorder="1" applyAlignment="1" applyProtection="1">
      <alignment horizontal="center" vertical="center"/>
      <protection locked="0"/>
    </xf>
    <xf numFmtId="0" fontId="0" fillId="4" borderId="16" xfId="0" applyFill="1" applyBorder="1" applyAlignment="1" applyProtection="1">
      <alignment horizontal="center" vertical="center"/>
      <protection locked="0"/>
    </xf>
    <xf numFmtId="0" fontId="0" fillId="0" borderId="13" xfId="0" applyBorder="1" applyAlignment="1" applyProtection="1">
      <alignment horizontal="center" vertical="center"/>
      <protection locked="0"/>
    </xf>
    <xf numFmtId="0" fontId="0" fillId="0" borderId="16" xfId="0" applyBorder="1" applyAlignment="1" applyProtection="1">
      <alignment horizontal="center" vertical="center"/>
      <protection locked="0"/>
    </xf>
    <xf numFmtId="0" fontId="0" fillId="6" borderId="12" xfId="0" applyFill="1" applyBorder="1" applyAlignment="1">
      <alignment horizontal="center" vertical="center"/>
    </xf>
    <xf numFmtId="0" fontId="0" fillId="0" borderId="21" xfId="0" applyBorder="1" applyAlignment="1">
      <alignment horizontal="center" vertical="center"/>
    </xf>
    <xf numFmtId="0" fontId="19" fillId="5" borderId="12" xfId="0" applyFont="1" applyFill="1" applyBorder="1" applyAlignment="1">
      <alignment horizontal="center" vertical="center"/>
    </xf>
    <xf numFmtId="0" fontId="14" fillId="5" borderId="12" xfId="0" applyFont="1" applyFill="1" applyBorder="1" applyAlignment="1">
      <alignment horizontal="center" vertical="center"/>
    </xf>
    <xf numFmtId="0" fontId="0" fillId="5" borderId="13" xfId="0" applyFill="1" applyBorder="1" applyAlignment="1">
      <alignment horizontal="center" vertical="center"/>
    </xf>
    <xf numFmtId="0" fontId="0" fillId="5" borderId="16" xfId="0" applyFill="1" applyBorder="1" applyAlignment="1">
      <alignment horizontal="center" vertical="center"/>
    </xf>
    <xf numFmtId="0" fontId="23" fillId="0" borderId="0" xfId="0" applyFont="1" applyAlignment="1">
      <alignment horizontal="center" vertical="center"/>
    </xf>
    <xf numFmtId="0" fontId="23" fillId="0" borderId="19" xfId="0" applyFont="1" applyBorder="1" applyAlignment="1">
      <alignment horizontal="center" vertical="center"/>
    </xf>
    <xf numFmtId="0" fontId="19" fillId="0" borderId="19" xfId="0" applyFont="1" applyBorder="1" applyAlignment="1">
      <alignment horizontal="center" vertical="center"/>
    </xf>
    <xf numFmtId="0" fontId="20" fillId="0" borderId="0" xfId="0" applyFont="1" applyAlignment="1">
      <alignment horizontal="center" vertical="center"/>
    </xf>
    <xf numFmtId="0" fontId="20" fillId="0" borderId="19" xfId="0" applyFont="1" applyBorder="1" applyAlignment="1">
      <alignment horizontal="center"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29"/>
  <sheetViews>
    <sheetView view="pageBreakPreview" zoomScaleNormal="100" zoomScaleSheetLayoutView="100" workbookViewId="0">
      <selection activeCell="B3" sqref="B3:O3"/>
    </sheetView>
  </sheetViews>
  <sheetFormatPr defaultColWidth="8.75" defaultRowHeight="18.75"/>
  <cols>
    <col min="1" max="1" width="2.75" customWidth="1"/>
    <col min="2" max="2" width="5.75" customWidth="1"/>
    <col min="3" max="3" width="7.75" customWidth="1"/>
    <col min="4" max="4" width="5.75" customWidth="1"/>
    <col min="5" max="10" width="4.75" customWidth="1"/>
    <col min="11" max="15" width="5.75" customWidth="1"/>
    <col min="16" max="16" width="2.75" customWidth="1"/>
    <col min="31" max="31" width="2.25" hidden="1" customWidth="1"/>
    <col min="32" max="32" width="9.25" hidden="1" customWidth="1"/>
    <col min="33" max="33" width="0.25" hidden="1" customWidth="1"/>
  </cols>
  <sheetData>
    <row r="1" spans="1:32" ht="18.75" customHeight="1">
      <c r="A1" s="5"/>
      <c r="B1" s="1"/>
      <c r="C1" s="1"/>
      <c r="D1" s="1"/>
      <c r="E1" s="1"/>
      <c r="F1" s="1"/>
      <c r="G1" s="1"/>
      <c r="H1" s="1"/>
      <c r="I1" s="1"/>
      <c r="J1" s="1"/>
      <c r="K1" s="1"/>
      <c r="L1" s="1"/>
      <c r="M1" s="1"/>
      <c r="N1" s="2"/>
      <c r="O1" s="20"/>
      <c r="P1" s="5"/>
    </row>
    <row r="2" spans="1:32">
      <c r="A2" s="5"/>
      <c r="B2" s="50" t="s">
        <v>102</v>
      </c>
      <c r="C2" s="51"/>
      <c r="D2" s="51"/>
      <c r="E2" s="51"/>
      <c r="F2" s="51"/>
      <c r="G2" s="51"/>
      <c r="H2" s="51"/>
      <c r="I2" s="51"/>
      <c r="J2" s="51"/>
      <c r="K2" s="51"/>
      <c r="L2" s="51"/>
      <c r="M2" s="51"/>
      <c r="N2" s="51"/>
      <c r="O2" s="51"/>
      <c r="P2" s="5"/>
    </row>
    <row r="3" spans="1:32">
      <c r="A3" s="5"/>
      <c r="B3" s="51" t="s">
        <v>0</v>
      </c>
      <c r="C3" s="51"/>
      <c r="D3" s="51"/>
      <c r="E3" s="51"/>
      <c r="F3" s="51"/>
      <c r="G3" s="51"/>
      <c r="H3" s="51"/>
      <c r="I3" s="51"/>
      <c r="J3" s="51"/>
      <c r="K3" s="51"/>
      <c r="L3" s="51"/>
      <c r="M3" s="51"/>
      <c r="N3" s="51"/>
      <c r="O3" s="51"/>
      <c r="P3" s="5"/>
    </row>
    <row r="4" spans="1:32" ht="19.5" thickBot="1">
      <c r="A4" s="5"/>
      <c r="B4" s="1"/>
      <c r="C4" s="1"/>
      <c r="D4" s="1"/>
      <c r="E4" s="1"/>
      <c r="F4" s="1"/>
      <c r="G4" s="1"/>
      <c r="H4" s="1"/>
      <c r="I4" s="1"/>
      <c r="J4" s="1"/>
      <c r="K4" s="1"/>
      <c r="L4" s="1"/>
      <c r="M4" s="1"/>
      <c r="N4" s="51"/>
      <c r="O4" s="51"/>
      <c r="P4" s="5"/>
    </row>
    <row r="5" spans="1:32" ht="28.15" customHeight="1" thickBot="1">
      <c r="A5" s="5"/>
      <c r="B5" s="52" t="s">
        <v>1</v>
      </c>
      <c r="C5" s="53"/>
      <c r="D5" s="54"/>
      <c r="E5" s="55"/>
      <c r="F5" s="55"/>
      <c r="G5" s="55"/>
      <c r="H5" s="55"/>
      <c r="I5" s="55"/>
      <c r="J5" s="56"/>
      <c r="K5" s="57" t="s">
        <v>67</v>
      </c>
      <c r="L5" s="58"/>
      <c r="M5" s="59"/>
      <c r="N5" s="60"/>
      <c r="O5" s="61"/>
      <c r="P5" s="10"/>
      <c r="Q5" s="7" t="s">
        <v>2</v>
      </c>
    </row>
    <row r="6" spans="1:32" ht="28.15" customHeight="1" thickBot="1">
      <c r="A6" s="5"/>
      <c r="B6" s="52" t="s">
        <v>3</v>
      </c>
      <c r="C6" s="53"/>
      <c r="D6" s="68"/>
      <c r="E6" s="60"/>
      <c r="F6" s="60"/>
      <c r="G6" s="60"/>
      <c r="H6" s="60"/>
      <c r="I6" s="60"/>
      <c r="J6" s="60"/>
      <c r="K6" s="60"/>
      <c r="L6" s="60"/>
      <c r="M6" s="60"/>
      <c r="N6" s="60"/>
      <c r="O6" s="61"/>
      <c r="P6" s="5"/>
      <c r="Q6" s="4"/>
    </row>
    <row r="7" spans="1:32" ht="28.15" customHeight="1" thickBot="1">
      <c r="A7" s="5"/>
      <c r="B7" s="71" t="s">
        <v>4</v>
      </c>
      <c r="C7" s="72"/>
      <c r="D7" s="68"/>
      <c r="E7" s="60"/>
      <c r="F7" s="60"/>
      <c r="G7" s="69" t="s">
        <v>5</v>
      </c>
      <c r="H7" s="70"/>
      <c r="I7" s="68"/>
      <c r="J7" s="60"/>
      <c r="K7" s="61"/>
      <c r="L7" s="8" t="s">
        <v>6</v>
      </c>
      <c r="M7" s="68"/>
      <c r="N7" s="60"/>
      <c r="O7" s="61"/>
      <c r="P7" s="5"/>
    </row>
    <row r="8" spans="1:32" ht="28.15" customHeight="1" thickBot="1">
      <c r="A8" s="5"/>
      <c r="B8" s="73" t="s">
        <v>7</v>
      </c>
      <c r="C8" s="74"/>
      <c r="D8" s="75"/>
      <c r="E8" s="76"/>
      <c r="F8" s="76"/>
      <c r="G8" s="76"/>
      <c r="H8" s="76"/>
      <c r="I8" s="76"/>
      <c r="J8" s="76"/>
      <c r="K8" s="76"/>
      <c r="L8" s="76"/>
      <c r="M8" s="76"/>
      <c r="N8" s="76"/>
      <c r="O8" s="77"/>
      <c r="P8" s="5"/>
    </row>
    <row r="9" spans="1:32" ht="28.15" customHeight="1" thickBot="1">
      <c r="A9" s="5"/>
      <c r="B9" s="83" t="s">
        <v>8</v>
      </c>
      <c r="C9" s="84"/>
      <c r="D9" s="78"/>
      <c r="E9" s="79"/>
      <c r="F9" s="79"/>
      <c r="G9" s="79"/>
      <c r="H9" s="79"/>
      <c r="I9" s="79"/>
      <c r="J9" s="79"/>
      <c r="K9" s="79"/>
      <c r="L9" s="79"/>
      <c r="M9" s="79"/>
      <c r="N9" s="79"/>
      <c r="O9" s="80"/>
      <c r="P9" s="10"/>
    </row>
    <row r="10" spans="1:32">
      <c r="A10" s="5"/>
      <c r="B10" s="5"/>
      <c r="C10" s="5"/>
      <c r="D10" s="5"/>
      <c r="E10" s="5"/>
      <c r="F10" s="5"/>
      <c r="G10" s="5"/>
      <c r="H10" s="5"/>
      <c r="I10" s="5"/>
      <c r="J10" s="5"/>
      <c r="K10" s="5"/>
      <c r="L10" s="5"/>
      <c r="M10" s="5"/>
      <c r="N10" s="5"/>
      <c r="O10" s="5"/>
      <c r="P10" s="5"/>
    </row>
    <row r="11" spans="1:32">
      <c r="A11" s="5"/>
      <c r="B11" s="5"/>
      <c r="C11" s="5"/>
      <c r="D11" s="5"/>
      <c r="E11" s="5"/>
      <c r="F11" s="5"/>
      <c r="G11" s="5"/>
      <c r="H11" s="5"/>
      <c r="I11" s="5"/>
      <c r="J11" s="5"/>
      <c r="K11" s="5"/>
      <c r="L11" s="5"/>
      <c r="M11" s="5"/>
      <c r="N11" s="5"/>
      <c r="O11" s="5"/>
      <c r="P11" s="5"/>
    </row>
    <row r="12" spans="1:32">
      <c r="A12" s="5"/>
      <c r="B12" s="5"/>
      <c r="C12" s="13" t="s">
        <v>16</v>
      </c>
      <c r="D12" s="9" t="s">
        <v>42</v>
      </c>
      <c r="E12" s="5">
        <f>'参加者名簿（男子）'!N16</f>
        <v>0</v>
      </c>
      <c r="F12" s="12" t="s">
        <v>17</v>
      </c>
      <c r="G12" s="5"/>
      <c r="H12" s="5"/>
      <c r="I12" s="5" t="s">
        <v>39</v>
      </c>
      <c r="J12" s="5" t="s">
        <v>22</v>
      </c>
      <c r="K12" s="5"/>
      <c r="L12" s="5">
        <f>'参加者名簿（男子）'!N18</f>
        <v>0</v>
      </c>
      <c r="M12" s="12" t="s">
        <v>17</v>
      </c>
      <c r="N12" s="5"/>
      <c r="O12" s="5"/>
      <c r="P12" s="5"/>
      <c r="AF12" t="s">
        <v>12</v>
      </c>
    </row>
    <row r="13" spans="1:32">
      <c r="A13" s="5"/>
      <c r="B13" s="5"/>
      <c r="C13" s="13" t="s">
        <v>18</v>
      </c>
      <c r="D13" s="9" t="s">
        <v>43</v>
      </c>
      <c r="E13" s="5">
        <f>'参加者名簿（女子）'!N15</f>
        <v>0</v>
      </c>
      <c r="F13" s="12" t="s">
        <v>17</v>
      </c>
      <c r="G13" s="5"/>
      <c r="H13" s="5"/>
      <c r="I13" s="5"/>
      <c r="J13" s="5" t="s">
        <v>26</v>
      </c>
      <c r="K13" s="5"/>
      <c r="L13" s="5">
        <f>'参加者名簿（男子）'!N19</f>
        <v>0</v>
      </c>
      <c r="M13" s="12" t="s">
        <v>17</v>
      </c>
      <c r="N13" s="5"/>
      <c r="O13" s="5"/>
      <c r="P13" s="5"/>
      <c r="AF13" t="s">
        <v>13</v>
      </c>
    </row>
    <row r="14" spans="1:32">
      <c r="A14" s="5"/>
      <c r="B14" s="5"/>
      <c r="C14" s="13" t="s">
        <v>19</v>
      </c>
      <c r="D14" s="9" t="s">
        <v>44</v>
      </c>
      <c r="E14" s="5">
        <f>'参加者名簿（男子）'!Q16</f>
        <v>0</v>
      </c>
      <c r="F14" s="12" t="s">
        <v>17</v>
      </c>
      <c r="G14" s="5"/>
      <c r="H14" s="5"/>
      <c r="I14" s="5" t="s">
        <v>40</v>
      </c>
      <c r="J14" s="5" t="s">
        <v>22</v>
      </c>
      <c r="K14" s="5"/>
      <c r="L14" s="5">
        <f>'参加者名簿（女子）'!N17</f>
        <v>0</v>
      </c>
      <c r="M14" s="12" t="s">
        <v>17</v>
      </c>
      <c r="N14" s="5"/>
      <c r="O14" s="5"/>
      <c r="P14" s="5"/>
      <c r="AF14" t="s">
        <v>14</v>
      </c>
    </row>
    <row r="15" spans="1:32" ht="19.5" thickBot="1">
      <c r="A15" s="5"/>
      <c r="B15" s="5"/>
      <c r="C15" s="6" t="s">
        <v>20</v>
      </c>
      <c r="D15" s="14" t="s">
        <v>45</v>
      </c>
      <c r="E15" s="6">
        <f>'参加者名簿（女子）'!Q15</f>
        <v>0</v>
      </c>
      <c r="F15" s="15" t="s">
        <v>17</v>
      </c>
      <c r="G15" s="5"/>
      <c r="H15" s="5"/>
      <c r="I15" s="6"/>
      <c r="J15" s="6" t="s">
        <v>26</v>
      </c>
      <c r="K15" s="16"/>
      <c r="L15" s="16">
        <f>'参加者名簿（女子）'!N18</f>
        <v>0</v>
      </c>
      <c r="M15" s="19" t="s">
        <v>17</v>
      </c>
      <c r="N15" s="5"/>
      <c r="O15" s="5"/>
      <c r="P15" s="5"/>
      <c r="AF15" t="s">
        <v>50</v>
      </c>
    </row>
    <row r="16" spans="1:32">
      <c r="A16" s="5"/>
      <c r="B16" s="5"/>
      <c r="C16" s="5" t="s">
        <v>47</v>
      </c>
      <c r="D16" s="5"/>
      <c r="E16" s="5">
        <f>SUM(E12:E15)</f>
        <v>0</v>
      </c>
      <c r="F16" s="12" t="s">
        <v>17</v>
      </c>
      <c r="G16" s="5"/>
      <c r="H16" s="5"/>
      <c r="I16" s="11" t="s">
        <v>46</v>
      </c>
      <c r="J16" s="5"/>
      <c r="K16" s="5"/>
      <c r="L16" s="11">
        <f>SUM(L12:L15)</f>
        <v>0</v>
      </c>
      <c r="M16" s="12" t="s">
        <v>17</v>
      </c>
      <c r="N16" s="5"/>
      <c r="O16" s="5"/>
      <c r="P16" s="5"/>
      <c r="AF16" t="s">
        <v>15</v>
      </c>
    </row>
    <row r="17" spans="1:21">
      <c r="A17" s="5"/>
      <c r="B17" s="5"/>
      <c r="C17" s="5"/>
      <c r="D17" s="5"/>
      <c r="E17" s="5"/>
      <c r="F17" s="12"/>
      <c r="G17" s="5"/>
      <c r="H17" s="5"/>
      <c r="I17" s="5"/>
      <c r="J17" s="5"/>
      <c r="K17" s="5"/>
      <c r="L17" s="5"/>
      <c r="M17" s="12"/>
      <c r="N17" s="5"/>
      <c r="O17" s="5"/>
      <c r="P17" s="5"/>
    </row>
    <row r="18" spans="1:21">
      <c r="A18" s="5"/>
      <c r="B18" s="11" t="s">
        <v>21</v>
      </c>
      <c r="C18" s="5"/>
      <c r="D18" s="5"/>
      <c r="E18" s="5"/>
      <c r="F18" s="5"/>
      <c r="G18" s="5"/>
      <c r="H18" s="5"/>
      <c r="I18" s="5"/>
      <c r="J18" s="5"/>
      <c r="K18" s="5"/>
      <c r="L18" s="5"/>
      <c r="M18" s="12"/>
      <c r="N18" s="5"/>
      <c r="O18" s="5"/>
      <c r="P18" s="5"/>
    </row>
    <row r="19" spans="1:21">
      <c r="A19" s="5"/>
      <c r="B19" s="5"/>
      <c r="C19" s="65" t="s">
        <v>22</v>
      </c>
      <c r="D19" s="65"/>
      <c r="E19" s="11">
        <f>SUM(L12,L14)</f>
        <v>0</v>
      </c>
      <c r="F19" s="12" t="s">
        <v>17</v>
      </c>
      <c r="G19" s="9" t="s">
        <v>23</v>
      </c>
      <c r="H19" s="81">
        <v>2000</v>
      </c>
      <c r="I19" s="81"/>
      <c r="J19" s="5" t="s">
        <v>24</v>
      </c>
      <c r="K19" s="63">
        <f>E19*2000</f>
        <v>0</v>
      </c>
      <c r="L19" s="63"/>
      <c r="M19" s="12" t="s">
        <v>25</v>
      </c>
      <c r="N19" s="5"/>
      <c r="O19" s="5"/>
      <c r="P19" s="5"/>
    </row>
    <row r="20" spans="1:21">
      <c r="A20" s="5"/>
      <c r="B20" s="5"/>
      <c r="C20" s="65" t="s">
        <v>26</v>
      </c>
      <c r="D20" s="65"/>
      <c r="E20" s="11">
        <f>SUM(L13,L15)</f>
        <v>0</v>
      </c>
      <c r="F20" s="12" t="s">
        <v>17</v>
      </c>
      <c r="G20" s="9" t="s">
        <v>23</v>
      </c>
      <c r="H20" s="81">
        <v>3000</v>
      </c>
      <c r="I20" s="81"/>
      <c r="J20" s="5" t="s">
        <v>24</v>
      </c>
      <c r="K20" s="63">
        <f>E20*3000</f>
        <v>0</v>
      </c>
      <c r="L20" s="63"/>
      <c r="M20" s="12" t="s">
        <v>25</v>
      </c>
      <c r="N20" s="5"/>
      <c r="O20" s="5"/>
      <c r="P20" s="5"/>
    </row>
    <row r="21" spans="1:21" ht="18.75" customHeight="1" thickBot="1">
      <c r="A21" s="5"/>
      <c r="B21" s="5"/>
      <c r="C21" s="66" t="s">
        <v>27</v>
      </c>
      <c r="D21" s="66"/>
      <c r="E21" s="17"/>
      <c r="F21" s="6"/>
      <c r="G21" s="6"/>
      <c r="H21" s="82">
        <v>5000</v>
      </c>
      <c r="I21" s="82"/>
      <c r="J21" s="6"/>
      <c r="K21" s="64">
        <v>5000</v>
      </c>
      <c r="L21" s="64"/>
      <c r="M21" s="15" t="s">
        <v>25</v>
      </c>
      <c r="N21" s="5"/>
      <c r="O21" s="5"/>
      <c r="P21" s="5"/>
      <c r="Q21" s="67" t="s">
        <v>48</v>
      </c>
      <c r="R21" s="67"/>
      <c r="S21" s="67"/>
      <c r="T21" s="67"/>
      <c r="U21" s="18"/>
    </row>
    <row r="22" spans="1:21" ht="25.5">
      <c r="A22" s="5"/>
      <c r="B22" s="5"/>
      <c r="C22" s="62" t="s">
        <v>49</v>
      </c>
      <c r="D22" s="62"/>
      <c r="E22" s="5"/>
      <c r="F22" s="5"/>
      <c r="G22" s="5"/>
      <c r="H22" s="5"/>
      <c r="I22" s="5"/>
      <c r="J22" s="5"/>
      <c r="K22" s="49">
        <f>SUM(K19:L21)</f>
        <v>5000</v>
      </c>
      <c r="L22" s="49"/>
      <c r="M22" s="12" t="s">
        <v>25</v>
      </c>
      <c r="N22" s="5"/>
      <c r="O22" s="5"/>
      <c r="P22" s="5"/>
      <c r="Q22" s="67"/>
      <c r="R22" s="67"/>
      <c r="S22" s="67"/>
      <c r="T22" s="67"/>
      <c r="U22" s="18"/>
    </row>
    <row r="23" spans="1:21">
      <c r="A23" s="5"/>
      <c r="B23" s="5"/>
      <c r="C23" s="5"/>
      <c r="D23" s="5"/>
      <c r="E23" s="5"/>
      <c r="F23" s="5"/>
      <c r="G23" s="5"/>
      <c r="H23" s="5"/>
      <c r="I23" s="5"/>
      <c r="J23" s="5"/>
      <c r="K23" s="5"/>
      <c r="L23" s="5"/>
      <c r="M23" s="5"/>
      <c r="N23" s="5"/>
      <c r="O23" s="5"/>
      <c r="P23" s="5"/>
      <c r="Q23" s="67"/>
      <c r="R23" s="67"/>
      <c r="S23" s="67"/>
      <c r="T23" s="67"/>
      <c r="U23" s="18"/>
    </row>
    <row r="24" spans="1:21">
      <c r="A24" s="5"/>
      <c r="B24" s="5"/>
      <c r="C24" s="5"/>
      <c r="D24" s="5"/>
      <c r="E24" s="5"/>
      <c r="F24" s="5"/>
      <c r="G24" s="5"/>
      <c r="H24" s="5"/>
      <c r="I24" s="5"/>
      <c r="J24" s="5"/>
      <c r="K24" s="5"/>
      <c r="L24" s="5"/>
      <c r="M24" s="5"/>
      <c r="N24" s="5"/>
      <c r="O24" s="5"/>
      <c r="P24" s="5"/>
      <c r="Q24" s="67"/>
      <c r="R24" s="67"/>
      <c r="S24" s="67"/>
      <c r="T24" s="67"/>
      <c r="U24" s="18"/>
    </row>
    <row r="25" spans="1:21">
      <c r="A25" s="5"/>
      <c r="B25" s="5"/>
      <c r="C25" s="5"/>
      <c r="D25" s="5"/>
      <c r="E25" s="5"/>
      <c r="F25" s="5"/>
      <c r="G25" s="5"/>
      <c r="H25" s="5"/>
      <c r="I25" s="5"/>
      <c r="J25" s="5"/>
      <c r="K25" s="48" t="s">
        <v>51</v>
      </c>
      <c r="L25" s="48"/>
      <c r="M25" s="48"/>
      <c r="N25" s="5"/>
      <c r="O25" s="5"/>
      <c r="P25" s="5"/>
    </row>
    <row r="26" spans="1:21">
      <c r="A26" s="5"/>
      <c r="B26" s="5"/>
      <c r="C26" s="5"/>
      <c r="D26" s="5"/>
      <c r="E26" s="5"/>
      <c r="F26" s="5"/>
      <c r="G26" s="5"/>
      <c r="H26" s="5"/>
      <c r="I26" s="5"/>
      <c r="J26" s="5"/>
      <c r="K26" s="5" t="s">
        <v>90</v>
      </c>
      <c r="L26" s="5"/>
      <c r="M26" s="5"/>
      <c r="N26" s="5"/>
      <c r="O26" s="5"/>
      <c r="P26" s="5"/>
    </row>
    <row r="27" spans="1:21">
      <c r="A27" s="5"/>
      <c r="B27" s="5"/>
      <c r="C27" s="5"/>
      <c r="D27" s="5"/>
      <c r="E27" s="5"/>
      <c r="F27" s="5"/>
      <c r="G27" s="5"/>
      <c r="H27" s="5"/>
      <c r="I27" s="5"/>
      <c r="J27" s="5"/>
      <c r="K27" s="5"/>
      <c r="L27" s="5"/>
      <c r="M27" s="5"/>
      <c r="N27" s="5"/>
      <c r="O27" s="5"/>
      <c r="P27" s="5"/>
    </row>
    <row r="28" spans="1:21" ht="22.9" customHeight="1"/>
    <row r="29" spans="1:21" ht="22.9" customHeight="1">
      <c r="D29" t="s">
        <v>88</v>
      </c>
    </row>
  </sheetData>
  <sheetProtection algorithmName="SHA-512" hashValue="/mS9GK4ntP4HpmqNk3fZUlNwAnk9DgYK2ps2BuLeGn4wOTvt+/GzXcVFLbmTjzZ/3Sm8f63rxMtvGP8tqav1TQ==" saltValue="8xbS6c4uy3cm1LHb/MFV5A==" spinCount="100000" sheet="1" objects="1" scenarios="1"/>
  <protectedRanges>
    <protectedRange sqref="B2:O2" name="範囲2"/>
    <protectedRange sqref="M5 I7 M7 D5:D9" name="範囲1"/>
  </protectedRanges>
  <mergeCells count="31">
    <mergeCell ref="Q21:T24"/>
    <mergeCell ref="I7:K7"/>
    <mergeCell ref="M7:O7"/>
    <mergeCell ref="B6:C6"/>
    <mergeCell ref="G7:H7"/>
    <mergeCell ref="B7:C7"/>
    <mergeCell ref="B8:C8"/>
    <mergeCell ref="D7:F7"/>
    <mergeCell ref="D8:O8"/>
    <mergeCell ref="D6:O6"/>
    <mergeCell ref="D9:O9"/>
    <mergeCell ref="H19:I19"/>
    <mergeCell ref="H20:I20"/>
    <mergeCell ref="H21:I21"/>
    <mergeCell ref="B9:C9"/>
    <mergeCell ref="K25:M25"/>
    <mergeCell ref="K22:L22"/>
    <mergeCell ref="B2:O2"/>
    <mergeCell ref="B3:O3"/>
    <mergeCell ref="N4:O4"/>
    <mergeCell ref="B5:C5"/>
    <mergeCell ref="D5:J5"/>
    <mergeCell ref="K5:L5"/>
    <mergeCell ref="M5:O5"/>
    <mergeCell ref="C22:D22"/>
    <mergeCell ref="K19:L19"/>
    <mergeCell ref="K20:L20"/>
    <mergeCell ref="K21:L21"/>
    <mergeCell ref="C19:D19"/>
    <mergeCell ref="C20:D20"/>
    <mergeCell ref="C21:D21"/>
  </mergeCells>
  <phoneticPr fontId="4"/>
  <dataValidations count="1">
    <dataValidation type="textLength" operator="lessThanOrEqual" allowBlank="1" showInputMessage="1" showErrorMessage="1" sqref="M5" xr:uid="{00000000-0002-0000-0000-000000000000}">
      <formula1>6</formula1>
    </dataValidation>
  </dataValidations>
  <pageMargins left="0.70866141732283472" right="0.70866141732283472" top="0.74803149606299213" bottom="0.74803149606299213" header="0.31496062992125984" footer="0.31496062992125984"/>
  <pageSetup paperSize="9" orientation="portrait" horizontalDpi="360" verticalDpi="360" r:id="rId1"/>
  <headerFooter>
    <oddFooter>&amp;R1 ページ</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E33D53-8494-734F-BEA0-02E11E186159}">
  <dimension ref="A1:S88"/>
  <sheetViews>
    <sheetView showZeros="0" view="pageBreakPreview" zoomScaleNormal="100" workbookViewId="0">
      <selection activeCell="N10" sqref="N10"/>
    </sheetView>
  </sheetViews>
  <sheetFormatPr defaultColWidth="10.75" defaultRowHeight="18.75"/>
  <cols>
    <col min="1" max="1" width="5.5" style="3" customWidth="1"/>
    <col min="2" max="2" width="10.75" style="3"/>
    <col min="3" max="3" width="21.25" style="3" customWidth="1"/>
    <col min="4" max="4" width="16.25" style="3" customWidth="1"/>
    <col min="5" max="8" width="9.5" style="3" customWidth="1"/>
    <col min="9" max="9" width="12.25" style="3" customWidth="1"/>
    <col min="10" max="10" width="13.25" style="21" customWidth="1"/>
    <col min="11" max="20" width="12.75" style="21" customWidth="1"/>
    <col min="21" max="16384" width="10.75" style="21"/>
  </cols>
  <sheetData>
    <row r="1" spans="1:19" ht="25.9" customHeight="1">
      <c r="A1" s="85" t="str">
        <f>申込書!B2</f>
        <v>第44回旭川地区秋季空手道選手権大会</v>
      </c>
      <c r="B1" s="85"/>
      <c r="C1" s="85"/>
      <c r="D1" s="85"/>
      <c r="E1" s="85"/>
      <c r="F1" s="85"/>
      <c r="G1" s="85"/>
      <c r="H1" s="85"/>
      <c r="I1" s="85"/>
    </row>
    <row r="2" spans="1:19" ht="25.9" customHeight="1">
      <c r="A2" s="86" t="s">
        <v>80</v>
      </c>
      <c r="B2" s="86"/>
      <c r="C2" s="86"/>
      <c r="D2" s="86"/>
      <c r="E2" s="86"/>
      <c r="F2" s="86"/>
      <c r="G2" s="86"/>
      <c r="H2" s="86"/>
      <c r="I2" s="86"/>
    </row>
    <row r="3" spans="1:19" ht="21" customHeight="1">
      <c r="A3" s="93" t="s">
        <v>68</v>
      </c>
      <c r="B3" s="93" t="s">
        <v>54</v>
      </c>
      <c r="C3" s="31" t="s">
        <v>91</v>
      </c>
      <c r="D3" s="93" t="s">
        <v>89</v>
      </c>
      <c r="E3" s="93" t="s">
        <v>69</v>
      </c>
      <c r="F3" s="93" t="s">
        <v>71</v>
      </c>
      <c r="G3" s="93" t="s">
        <v>70</v>
      </c>
      <c r="H3" s="93" t="s">
        <v>72</v>
      </c>
      <c r="I3" s="93" t="s">
        <v>53</v>
      </c>
    </row>
    <row r="4" spans="1:19" s="3" customFormat="1" ht="21" customHeight="1">
      <c r="A4" s="93"/>
      <c r="B4" s="93"/>
      <c r="C4" s="31" t="s">
        <v>92</v>
      </c>
      <c r="D4" s="93"/>
      <c r="E4" s="93"/>
      <c r="F4" s="93"/>
      <c r="G4" s="93"/>
      <c r="H4" s="93"/>
      <c r="I4" s="93"/>
      <c r="M4" s="86" t="s">
        <v>73</v>
      </c>
      <c r="N4" s="86"/>
      <c r="P4" s="86" t="s">
        <v>74</v>
      </c>
      <c r="Q4" s="86"/>
    </row>
    <row r="5" spans="1:19" ht="21" customHeight="1">
      <c r="A5" s="87">
        <v>1</v>
      </c>
      <c r="B5" s="89"/>
      <c r="C5" s="45"/>
      <c r="D5" s="87" t="str">
        <f>IF(OR(B5&lt;&gt;"",C5&lt;&gt;""),申込書!$M$5,"")</f>
        <v/>
      </c>
      <c r="E5" s="91"/>
      <c r="F5" s="91"/>
      <c r="G5" s="91"/>
      <c r="H5" s="91"/>
      <c r="I5" s="91"/>
      <c r="J5" s="94">
        <f>COUNTIFS(E5:G5,"○")</f>
        <v>0</v>
      </c>
      <c r="M5" s="33" t="s">
        <v>29</v>
      </c>
      <c r="N5" s="34">
        <f>COUNTIFS($B$5:$B$84,"幼児",$E$5:$E$84,"○")</f>
        <v>0</v>
      </c>
      <c r="P5" s="33" t="s">
        <v>29</v>
      </c>
      <c r="Q5" s="34">
        <f>COUNTIFS($B$5:$B$84,"幼児",$G$5:$G$84,"○")</f>
        <v>0</v>
      </c>
      <c r="S5" s="21" t="s">
        <v>59</v>
      </c>
    </row>
    <row r="6" spans="1:19" ht="21" customHeight="1">
      <c r="A6" s="88"/>
      <c r="B6" s="90"/>
      <c r="C6" s="46"/>
      <c r="D6" s="88"/>
      <c r="E6" s="92"/>
      <c r="F6" s="92"/>
      <c r="G6" s="92"/>
      <c r="H6" s="92"/>
      <c r="I6" s="92"/>
      <c r="J6" s="94"/>
      <c r="M6" s="33" t="s">
        <v>30</v>
      </c>
      <c r="N6" s="34">
        <f>COUNTIFS($B$5:$B$54,"小1",$E$5:$E$54,"○")</f>
        <v>0</v>
      </c>
      <c r="P6" s="33" t="s">
        <v>30</v>
      </c>
      <c r="Q6" s="34">
        <f>COUNTIFS($B$5:$B$84,"小1",$G$5:$G$84,"○")</f>
        <v>0</v>
      </c>
      <c r="S6" s="21" t="s">
        <v>75</v>
      </c>
    </row>
    <row r="7" spans="1:19" ht="21" customHeight="1">
      <c r="A7" s="87">
        <v>2</v>
      </c>
      <c r="B7" s="89"/>
      <c r="C7" s="45"/>
      <c r="D7" s="87" t="str">
        <f>IF(OR(B7&lt;&gt;"",C7&lt;&gt;""),申込書!$M$5,"")</f>
        <v/>
      </c>
      <c r="E7" s="91"/>
      <c r="F7" s="91"/>
      <c r="G7" s="91"/>
      <c r="H7" s="91"/>
      <c r="I7" s="91"/>
      <c r="J7" s="94">
        <f t="shared" ref="J7" si="0">COUNTIFS(E7:G7,"○")</f>
        <v>0</v>
      </c>
      <c r="M7" s="33" t="s">
        <v>31</v>
      </c>
      <c r="N7" s="34">
        <f>COUNTIFS($B$5:$B$84,"小2",$E$5:$E$84,"○")</f>
        <v>0</v>
      </c>
      <c r="P7" s="33" t="s">
        <v>31</v>
      </c>
      <c r="Q7" s="34">
        <f>COUNTIFS($B$5:$B$84,"小2",$G$5:$G$84,"○")</f>
        <v>0</v>
      </c>
      <c r="S7" s="21" t="s">
        <v>76</v>
      </c>
    </row>
    <row r="8" spans="1:19" ht="21" customHeight="1">
      <c r="A8" s="88"/>
      <c r="B8" s="90"/>
      <c r="C8" s="46"/>
      <c r="D8" s="88"/>
      <c r="E8" s="92"/>
      <c r="F8" s="92"/>
      <c r="G8" s="92"/>
      <c r="H8" s="92"/>
      <c r="I8" s="92"/>
      <c r="J8" s="94"/>
      <c r="M8" s="33" t="s">
        <v>32</v>
      </c>
      <c r="N8" s="34">
        <f>COUNTIFS($B$5:$B$84,"小3",$E$5:$E$84,"○")</f>
        <v>0</v>
      </c>
      <c r="P8" s="33" t="s">
        <v>32</v>
      </c>
      <c r="Q8" s="34">
        <f>COUNTIFS($B$5:$B$84,"小3",$G$5:$G$84,"○")</f>
        <v>0</v>
      </c>
      <c r="S8" s="21" t="s">
        <v>77</v>
      </c>
    </row>
    <row r="9" spans="1:19" ht="21" customHeight="1">
      <c r="A9" s="87">
        <v>3</v>
      </c>
      <c r="B9" s="89"/>
      <c r="C9" s="45"/>
      <c r="D9" s="87" t="str">
        <f>IF(OR(B9&lt;&gt;"",C9&lt;&gt;""),申込書!$M$5,"")</f>
        <v/>
      </c>
      <c r="E9" s="91"/>
      <c r="F9" s="91"/>
      <c r="G9" s="91"/>
      <c r="H9" s="91"/>
      <c r="I9" s="91"/>
      <c r="J9" s="94">
        <f t="shared" ref="J9" si="1">COUNTIFS(E9:G9,"○")</f>
        <v>0</v>
      </c>
      <c r="M9" s="33" t="s">
        <v>33</v>
      </c>
      <c r="N9" s="34">
        <f>COUNTIFS($B$5:$B$84,"小4",$E$5:$E$84,"○")</f>
        <v>0</v>
      </c>
      <c r="P9" s="33" t="s">
        <v>33</v>
      </c>
      <c r="Q9" s="34">
        <f>COUNTIFS($B$5:$B$84,"小4",$G$5:$G$84,"○")</f>
        <v>0</v>
      </c>
    </row>
    <row r="10" spans="1:19" ht="21" customHeight="1">
      <c r="A10" s="88"/>
      <c r="B10" s="90"/>
      <c r="C10" s="46"/>
      <c r="D10" s="88"/>
      <c r="E10" s="92"/>
      <c r="F10" s="92"/>
      <c r="G10" s="92"/>
      <c r="H10" s="92"/>
      <c r="I10" s="92"/>
      <c r="J10" s="94"/>
      <c r="M10" s="33" t="s">
        <v>34</v>
      </c>
      <c r="N10" s="34">
        <f>COUNTIFS($B$5:$B$84,"小5",$E$5:$E$84,"○")</f>
        <v>0</v>
      </c>
      <c r="P10" s="33" t="s">
        <v>34</v>
      </c>
      <c r="Q10" s="34">
        <f>COUNTIFS($B$5:$B$84,"小5",$G$5:$G$84,"○")</f>
        <v>0</v>
      </c>
    </row>
    <row r="11" spans="1:19" ht="21" customHeight="1">
      <c r="A11" s="87">
        <v>4</v>
      </c>
      <c r="B11" s="89"/>
      <c r="C11" s="45"/>
      <c r="D11" s="87" t="str">
        <f>IF(OR(B11&lt;&gt;"",C11&lt;&gt;""),申込書!$M$5,"")</f>
        <v/>
      </c>
      <c r="E11" s="91"/>
      <c r="F11" s="91"/>
      <c r="G11" s="91"/>
      <c r="H11" s="91"/>
      <c r="I11" s="91"/>
      <c r="J11" s="94">
        <f t="shared" ref="J11" si="2">COUNTIFS(E11:G11,"○")</f>
        <v>0</v>
      </c>
      <c r="M11" s="33" t="s">
        <v>28</v>
      </c>
      <c r="N11" s="34">
        <f>COUNTIFS($B$5:$B$84,"小6",$E$5:$E$84,"○")</f>
        <v>0</v>
      </c>
      <c r="P11" s="33" t="s">
        <v>28</v>
      </c>
      <c r="Q11" s="34">
        <f>COUNTIFS($B$5:$B$84,"小6",$G$5:$G$84,"○")</f>
        <v>0</v>
      </c>
    </row>
    <row r="12" spans="1:19" ht="21" customHeight="1">
      <c r="A12" s="88"/>
      <c r="B12" s="90"/>
      <c r="C12" s="46"/>
      <c r="D12" s="88"/>
      <c r="E12" s="92"/>
      <c r="F12" s="92"/>
      <c r="G12" s="92"/>
      <c r="H12" s="92"/>
      <c r="I12" s="92"/>
      <c r="J12" s="94"/>
      <c r="M12" s="33" t="s">
        <v>35</v>
      </c>
      <c r="N12" s="34">
        <f>COUNTIFS($B$5:$B$84,"中学",$E$5:$E$84,"○")</f>
        <v>0</v>
      </c>
      <c r="P12" s="33" t="s">
        <v>35</v>
      </c>
      <c r="Q12" s="34">
        <f>COUNTIFS($B$5:$B$84,"中学",$G$5:$G$84,"○")</f>
        <v>0</v>
      </c>
    </row>
    <row r="13" spans="1:19" ht="21" customHeight="1">
      <c r="A13" s="87">
        <v>5</v>
      </c>
      <c r="B13" s="89"/>
      <c r="C13" s="45"/>
      <c r="D13" s="87" t="str">
        <f>IF(OR(B13&lt;&gt;"",C13&lt;&gt;""),申込書!$M$5,"")</f>
        <v/>
      </c>
      <c r="E13" s="91"/>
      <c r="F13" s="91"/>
      <c r="G13" s="91"/>
      <c r="H13" s="91"/>
      <c r="I13" s="91"/>
      <c r="J13" s="94">
        <f t="shared" ref="J13" si="3">COUNTIFS(E13:G13,"○")</f>
        <v>0</v>
      </c>
      <c r="M13" s="33" t="s">
        <v>36</v>
      </c>
      <c r="N13" s="34">
        <f>COUNTIFS($B$5:$B$84,"高校",$E$5:$E$84,"○")</f>
        <v>0</v>
      </c>
      <c r="P13" s="33" t="s">
        <v>36</v>
      </c>
      <c r="Q13" s="34">
        <f>COUNTIFS($B$5:$B$84,"高校",$G$5:$G$84,"○")</f>
        <v>0</v>
      </c>
    </row>
    <row r="14" spans="1:19" ht="21" customHeight="1">
      <c r="A14" s="88"/>
      <c r="B14" s="90"/>
      <c r="C14" s="46"/>
      <c r="D14" s="88"/>
      <c r="E14" s="92"/>
      <c r="F14" s="92"/>
      <c r="G14" s="92"/>
      <c r="H14" s="92"/>
      <c r="I14" s="92"/>
      <c r="J14" s="94"/>
      <c r="M14" s="35" t="s">
        <v>37</v>
      </c>
      <c r="N14" s="34">
        <f>COUNTIFS($B$5:$B$84,"大学・一般",$E$5:$E$84,"○")</f>
        <v>0</v>
      </c>
      <c r="P14" s="35" t="s">
        <v>37</v>
      </c>
      <c r="Q14" s="34">
        <f>COUNTIFS($B$5:$B$84,"大学・一般",$G$5:$G$84,"○")</f>
        <v>0</v>
      </c>
    </row>
    <row r="15" spans="1:19" ht="21" customHeight="1" thickBot="1">
      <c r="A15" s="87">
        <v>6</v>
      </c>
      <c r="B15" s="89"/>
      <c r="C15" s="45"/>
      <c r="D15" s="87" t="str">
        <f>IF(OR(B15&lt;&gt;"",C15&lt;&gt;""),申込書!$M$5,"")</f>
        <v/>
      </c>
      <c r="E15" s="91"/>
      <c r="F15" s="91"/>
      <c r="G15" s="91"/>
      <c r="H15" s="91"/>
      <c r="I15" s="91"/>
      <c r="J15" s="94">
        <f t="shared" ref="J15" si="4">COUNTIFS(E15:G15,"○")</f>
        <v>0</v>
      </c>
      <c r="M15" s="36" t="s">
        <v>38</v>
      </c>
      <c r="N15" s="34">
        <f>COUNTIFS($B$5:$B$84,"シニア",$E$5:$E$84,"○")</f>
        <v>0</v>
      </c>
      <c r="P15" s="36" t="s">
        <v>38</v>
      </c>
      <c r="Q15" s="34">
        <f>COUNTIFS($B$5:$B$84,"シニア",$G$5:$G$84,"○")</f>
        <v>0</v>
      </c>
    </row>
    <row r="16" spans="1:19" ht="21" customHeight="1" thickBot="1">
      <c r="A16" s="88"/>
      <c r="B16" s="90"/>
      <c r="C16" s="46"/>
      <c r="D16" s="88"/>
      <c r="E16" s="92"/>
      <c r="F16" s="92"/>
      <c r="G16" s="92"/>
      <c r="H16" s="92"/>
      <c r="I16" s="92"/>
      <c r="J16" s="94"/>
      <c r="M16" s="37" t="s">
        <v>41</v>
      </c>
      <c r="N16" s="34">
        <f>SUM(N5:N15)</f>
        <v>0</v>
      </c>
      <c r="P16" s="37" t="s">
        <v>41</v>
      </c>
      <c r="Q16" s="34">
        <f>SUM(Q5:Q15)</f>
        <v>0</v>
      </c>
    </row>
    <row r="17" spans="1:14" ht="21" customHeight="1">
      <c r="A17" s="87">
        <v>7</v>
      </c>
      <c r="B17" s="89"/>
      <c r="C17" s="45"/>
      <c r="D17" s="87" t="str">
        <f>IF(OR(B17&lt;&gt;"",C17&lt;&gt;""),申込書!$M$5,"")</f>
        <v/>
      </c>
      <c r="E17" s="91"/>
      <c r="F17" s="91"/>
      <c r="G17" s="91"/>
      <c r="H17" s="91"/>
      <c r="I17" s="91"/>
      <c r="J17" s="94">
        <f t="shared" ref="J17" si="5">COUNTIFS(E17:G17,"○")</f>
        <v>0</v>
      </c>
    </row>
    <row r="18" spans="1:14" ht="21" customHeight="1">
      <c r="A18" s="88"/>
      <c r="B18" s="90"/>
      <c r="C18" s="46"/>
      <c r="D18" s="88"/>
      <c r="E18" s="92"/>
      <c r="F18" s="92"/>
      <c r="G18" s="92"/>
      <c r="H18" s="92"/>
      <c r="I18" s="92"/>
      <c r="J18" s="94"/>
      <c r="M18" s="21" t="s">
        <v>78</v>
      </c>
      <c r="N18" s="32">
        <f>COUNTIF(J5:J54,1)</f>
        <v>0</v>
      </c>
    </row>
    <row r="19" spans="1:14" ht="21" customHeight="1">
      <c r="A19" s="87">
        <v>8</v>
      </c>
      <c r="B19" s="89"/>
      <c r="C19" s="45"/>
      <c r="D19" s="87" t="str">
        <f>IF(OR(B19&lt;&gt;"",C19&lt;&gt;""),申込書!$M$5,"")</f>
        <v/>
      </c>
      <c r="E19" s="91"/>
      <c r="F19" s="91"/>
      <c r="G19" s="91"/>
      <c r="H19" s="91"/>
      <c r="I19" s="91"/>
      <c r="J19" s="94">
        <f t="shared" ref="J19" si="6">COUNTIFS(E19:G19,"○")</f>
        <v>0</v>
      </c>
      <c r="M19" s="21" t="s">
        <v>79</v>
      </c>
      <c r="N19" s="32">
        <f>COUNTIF(J5:J54,2)</f>
        <v>0</v>
      </c>
    </row>
    <row r="20" spans="1:14" ht="21" customHeight="1">
      <c r="A20" s="88"/>
      <c r="B20" s="90"/>
      <c r="C20" s="46"/>
      <c r="D20" s="88"/>
      <c r="E20" s="92"/>
      <c r="F20" s="92"/>
      <c r="G20" s="92"/>
      <c r="H20" s="92"/>
      <c r="I20" s="92"/>
      <c r="J20" s="94"/>
    </row>
    <row r="21" spans="1:14" ht="21" customHeight="1">
      <c r="A21" s="87">
        <v>9</v>
      </c>
      <c r="B21" s="89"/>
      <c r="C21" s="45"/>
      <c r="D21" s="87" t="str">
        <f>IF(OR(B21&lt;&gt;"",C21&lt;&gt;""),申込書!$M$5,"")</f>
        <v/>
      </c>
      <c r="E21" s="91"/>
      <c r="F21" s="91"/>
      <c r="G21" s="91"/>
      <c r="H21" s="91"/>
      <c r="I21" s="91"/>
      <c r="J21" s="94">
        <f t="shared" ref="J21" si="7">COUNTIFS(E21:G21,"○")</f>
        <v>0</v>
      </c>
    </row>
    <row r="22" spans="1:14" ht="21" customHeight="1">
      <c r="A22" s="88"/>
      <c r="B22" s="90"/>
      <c r="C22" s="46"/>
      <c r="D22" s="88"/>
      <c r="E22" s="92"/>
      <c r="F22" s="92"/>
      <c r="G22" s="92"/>
      <c r="H22" s="92"/>
      <c r="I22" s="92"/>
      <c r="J22" s="94"/>
    </row>
    <row r="23" spans="1:14" ht="21" customHeight="1">
      <c r="A23" s="87">
        <v>10</v>
      </c>
      <c r="B23" s="89"/>
      <c r="C23" s="45"/>
      <c r="D23" s="87" t="str">
        <f>IF(OR(B23&lt;&gt;"",C23&lt;&gt;""),申込書!$M$5,"")</f>
        <v/>
      </c>
      <c r="E23" s="91"/>
      <c r="F23" s="91"/>
      <c r="G23" s="91"/>
      <c r="H23" s="91"/>
      <c r="I23" s="91"/>
      <c r="J23" s="94">
        <f t="shared" ref="J23" si="8">COUNTIFS(E23:G23,"○")</f>
        <v>0</v>
      </c>
    </row>
    <row r="24" spans="1:14" ht="21" customHeight="1">
      <c r="A24" s="88"/>
      <c r="B24" s="90"/>
      <c r="C24" s="46"/>
      <c r="D24" s="88"/>
      <c r="E24" s="92"/>
      <c r="F24" s="92"/>
      <c r="G24" s="92"/>
      <c r="H24" s="92"/>
      <c r="I24" s="92"/>
      <c r="J24" s="94"/>
    </row>
    <row r="25" spans="1:14" ht="21" customHeight="1">
      <c r="A25" s="87">
        <v>11</v>
      </c>
      <c r="B25" s="89"/>
      <c r="C25" s="45"/>
      <c r="D25" s="87" t="str">
        <f>IF(OR(B25&lt;&gt;"",C25&lt;&gt;""),申込書!$M$5,"")</f>
        <v/>
      </c>
      <c r="E25" s="91"/>
      <c r="F25" s="91"/>
      <c r="G25" s="91"/>
      <c r="H25" s="91"/>
      <c r="I25" s="91"/>
      <c r="J25" s="94">
        <f t="shared" ref="J25" si="9">COUNTIFS(E25:G25,"○")</f>
        <v>0</v>
      </c>
    </row>
    <row r="26" spans="1:14" ht="21" customHeight="1">
      <c r="A26" s="88"/>
      <c r="B26" s="90"/>
      <c r="C26" s="46"/>
      <c r="D26" s="88"/>
      <c r="E26" s="92"/>
      <c r="F26" s="92"/>
      <c r="G26" s="92"/>
      <c r="H26" s="92"/>
      <c r="I26" s="92"/>
      <c r="J26" s="94"/>
    </row>
    <row r="27" spans="1:14" ht="21" customHeight="1">
      <c r="A27" s="87">
        <v>12</v>
      </c>
      <c r="B27" s="89"/>
      <c r="C27" s="45"/>
      <c r="D27" s="87" t="str">
        <f>IF(OR(B27&lt;&gt;"",C27&lt;&gt;""),申込書!$M$5,"")</f>
        <v/>
      </c>
      <c r="E27" s="91"/>
      <c r="F27" s="91"/>
      <c r="G27" s="91"/>
      <c r="H27" s="91"/>
      <c r="I27" s="91"/>
      <c r="J27" s="94">
        <f t="shared" ref="J27" si="10">COUNTIFS(E27:G27,"○")</f>
        <v>0</v>
      </c>
    </row>
    <row r="28" spans="1:14" ht="21" customHeight="1">
      <c r="A28" s="88"/>
      <c r="B28" s="90"/>
      <c r="C28" s="46"/>
      <c r="D28" s="88"/>
      <c r="E28" s="92"/>
      <c r="F28" s="92"/>
      <c r="G28" s="92"/>
      <c r="H28" s="92"/>
      <c r="I28" s="92"/>
      <c r="J28" s="94"/>
    </row>
    <row r="29" spans="1:14" ht="21" customHeight="1">
      <c r="A29" s="87">
        <v>13</v>
      </c>
      <c r="B29" s="89"/>
      <c r="C29" s="45"/>
      <c r="D29" s="87" t="str">
        <f>IF(OR(B29&lt;&gt;"",C29&lt;&gt;""),申込書!$M$5,"")</f>
        <v/>
      </c>
      <c r="E29" s="91"/>
      <c r="F29" s="91"/>
      <c r="G29" s="91"/>
      <c r="H29" s="91"/>
      <c r="I29" s="91"/>
      <c r="J29" s="94">
        <f t="shared" ref="J29" si="11">COUNTIFS(E29:G29,"○")</f>
        <v>0</v>
      </c>
    </row>
    <row r="30" spans="1:14" ht="21" customHeight="1">
      <c r="A30" s="88"/>
      <c r="B30" s="90"/>
      <c r="C30" s="46"/>
      <c r="D30" s="88"/>
      <c r="E30" s="92"/>
      <c r="F30" s="92"/>
      <c r="G30" s="92"/>
      <c r="H30" s="92"/>
      <c r="I30" s="92"/>
      <c r="J30" s="94"/>
    </row>
    <row r="31" spans="1:14" ht="21" customHeight="1">
      <c r="A31" s="87">
        <v>14</v>
      </c>
      <c r="B31" s="89"/>
      <c r="C31" s="45"/>
      <c r="D31" s="87" t="str">
        <f>IF(OR(B31&lt;&gt;"",C31&lt;&gt;""),申込書!$M$5,"")</f>
        <v/>
      </c>
      <c r="E31" s="91"/>
      <c r="F31" s="91"/>
      <c r="G31" s="91"/>
      <c r="H31" s="91"/>
      <c r="I31" s="91"/>
      <c r="J31" s="94">
        <f t="shared" ref="J31" si="12">COUNTIFS(E31:G31,"○")</f>
        <v>0</v>
      </c>
    </row>
    <row r="32" spans="1:14" ht="21" customHeight="1">
      <c r="A32" s="88"/>
      <c r="B32" s="90"/>
      <c r="C32" s="46"/>
      <c r="D32" s="88"/>
      <c r="E32" s="92"/>
      <c r="F32" s="92"/>
      <c r="G32" s="92"/>
      <c r="H32" s="92"/>
      <c r="I32" s="92"/>
      <c r="J32" s="94"/>
    </row>
    <row r="33" spans="1:10" ht="21" customHeight="1">
      <c r="A33" s="87">
        <v>15</v>
      </c>
      <c r="B33" s="89"/>
      <c r="C33" s="45"/>
      <c r="D33" s="87" t="str">
        <f>IF(OR(B33&lt;&gt;"",C33&lt;&gt;""),申込書!$M$5,"")</f>
        <v/>
      </c>
      <c r="E33" s="91"/>
      <c r="F33" s="91"/>
      <c r="G33" s="91"/>
      <c r="H33" s="91"/>
      <c r="I33" s="91"/>
      <c r="J33" s="94">
        <f t="shared" ref="J33" si="13">COUNTIFS(E33:G33,"○")</f>
        <v>0</v>
      </c>
    </row>
    <row r="34" spans="1:10" ht="21" customHeight="1">
      <c r="A34" s="88"/>
      <c r="B34" s="90"/>
      <c r="C34" s="46"/>
      <c r="D34" s="88"/>
      <c r="E34" s="92"/>
      <c r="F34" s="92"/>
      <c r="G34" s="92"/>
      <c r="H34" s="92"/>
      <c r="I34" s="92"/>
      <c r="J34" s="94"/>
    </row>
    <row r="35" spans="1:10" ht="21" customHeight="1">
      <c r="A35" s="87">
        <v>16</v>
      </c>
      <c r="B35" s="89"/>
      <c r="C35" s="45"/>
      <c r="D35" s="87" t="str">
        <f>IF(OR(B35&lt;&gt;"",C35&lt;&gt;""),申込書!$M$5,"")</f>
        <v/>
      </c>
      <c r="E35" s="91"/>
      <c r="F35" s="91"/>
      <c r="G35" s="91"/>
      <c r="H35" s="91"/>
      <c r="I35" s="91"/>
      <c r="J35" s="94">
        <f t="shared" ref="J35" si="14">COUNTIFS(E35:G35,"○")</f>
        <v>0</v>
      </c>
    </row>
    <row r="36" spans="1:10" ht="21" customHeight="1">
      <c r="A36" s="88"/>
      <c r="B36" s="90"/>
      <c r="C36" s="46"/>
      <c r="D36" s="88"/>
      <c r="E36" s="92"/>
      <c r="F36" s="92"/>
      <c r="G36" s="92"/>
      <c r="H36" s="92"/>
      <c r="I36" s="92"/>
      <c r="J36" s="94"/>
    </row>
    <row r="37" spans="1:10" ht="21" customHeight="1">
      <c r="A37" s="87">
        <v>17</v>
      </c>
      <c r="B37" s="89"/>
      <c r="C37" s="45"/>
      <c r="D37" s="87" t="str">
        <f>IF(OR(B37&lt;&gt;"",C37&lt;&gt;""),申込書!$M$5,"")</f>
        <v/>
      </c>
      <c r="E37" s="91"/>
      <c r="F37" s="91"/>
      <c r="G37" s="91"/>
      <c r="H37" s="91"/>
      <c r="I37" s="91"/>
      <c r="J37" s="94">
        <f t="shared" ref="J37" si="15">COUNTIFS(E37:G37,"○")</f>
        <v>0</v>
      </c>
    </row>
    <row r="38" spans="1:10" ht="21" customHeight="1">
      <c r="A38" s="88"/>
      <c r="B38" s="90"/>
      <c r="C38" s="46"/>
      <c r="D38" s="88"/>
      <c r="E38" s="92"/>
      <c r="F38" s="92"/>
      <c r="G38" s="92"/>
      <c r="H38" s="92"/>
      <c r="I38" s="92"/>
      <c r="J38" s="94"/>
    </row>
    <row r="39" spans="1:10" ht="21" customHeight="1">
      <c r="A39" s="87">
        <v>18</v>
      </c>
      <c r="B39" s="89"/>
      <c r="C39" s="45"/>
      <c r="D39" s="87" t="str">
        <f>IF(OR(B39&lt;&gt;"",C39&lt;&gt;""),申込書!$M$5,"")</f>
        <v/>
      </c>
      <c r="E39" s="91"/>
      <c r="F39" s="91"/>
      <c r="G39" s="91"/>
      <c r="H39" s="91"/>
      <c r="I39" s="91"/>
      <c r="J39" s="94">
        <f t="shared" ref="J39" si="16">COUNTIFS(E39:G39,"○")</f>
        <v>0</v>
      </c>
    </row>
    <row r="40" spans="1:10" ht="21" customHeight="1">
      <c r="A40" s="88"/>
      <c r="B40" s="90"/>
      <c r="C40" s="46"/>
      <c r="D40" s="88"/>
      <c r="E40" s="92"/>
      <c r="F40" s="92"/>
      <c r="G40" s="92"/>
      <c r="H40" s="92"/>
      <c r="I40" s="92"/>
      <c r="J40" s="94"/>
    </row>
    <row r="41" spans="1:10" ht="21" customHeight="1">
      <c r="A41" s="87">
        <v>19</v>
      </c>
      <c r="B41" s="89"/>
      <c r="C41" s="45"/>
      <c r="D41" s="87" t="str">
        <f>IF(OR(B41&lt;&gt;"",C41&lt;&gt;""),申込書!$M$5,"")</f>
        <v/>
      </c>
      <c r="E41" s="91"/>
      <c r="F41" s="91"/>
      <c r="G41" s="91"/>
      <c r="H41" s="91"/>
      <c r="I41" s="91"/>
      <c r="J41" s="94">
        <f t="shared" ref="J41" si="17">COUNTIFS(E41:G41,"○")</f>
        <v>0</v>
      </c>
    </row>
    <row r="42" spans="1:10" ht="21" customHeight="1">
      <c r="A42" s="88"/>
      <c r="B42" s="90"/>
      <c r="C42" s="46"/>
      <c r="D42" s="88"/>
      <c r="E42" s="92"/>
      <c r="F42" s="92"/>
      <c r="G42" s="92"/>
      <c r="H42" s="92"/>
      <c r="I42" s="92"/>
      <c r="J42" s="94"/>
    </row>
    <row r="43" spans="1:10" ht="21" customHeight="1">
      <c r="A43" s="87">
        <v>20</v>
      </c>
      <c r="B43" s="89"/>
      <c r="C43" s="45"/>
      <c r="D43" s="87" t="str">
        <f>IF(OR(B43&lt;&gt;"",C43&lt;&gt;""),申込書!$M$5,"")</f>
        <v/>
      </c>
      <c r="E43" s="91"/>
      <c r="F43" s="91"/>
      <c r="G43" s="91"/>
      <c r="H43" s="91"/>
      <c r="I43" s="91"/>
      <c r="J43" s="94">
        <f t="shared" ref="J43" si="18">COUNTIFS(E43:G43,"○")</f>
        <v>0</v>
      </c>
    </row>
    <row r="44" spans="1:10" ht="21" customHeight="1">
      <c r="A44" s="88"/>
      <c r="B44" s="90"/>
      <c r="C44" s="46"/>
      <c r="D44" s="88"/>
      <c r="E44" s="92"/>
      <c r="F44" s="92"/>
      <c r="G44" s="92"/>
      <c r="H44" s="92"/>
      <c r="I44" s="92"/>
      <c r="J44" s="94"/>
    </row>
    <row r="45" spans="1:10" ht="21" customHeight="1">
      <c r="A45" s="87">
        <v>21</v>
      </c>
      <c r="B45" s="89"/>
      <c r="C45" s="45"/>
      <c r="D45" s="87" t="str">
        <f>IF(OR(B45&lt;&gt;"",C45&lt;&gt;""),申込書!$M$5,"")</f>
        <v/>
      </c>
      <c r="E45" s="91"/>
      <c r="F45" s="91"/>
      <c r="G45" s="91"/>
      <c r="H45" s="91"/>
      <c r="I45" s="91"/>
      <c r="J45" s="94">
        <f t="shared" ref="J45" si="19">COUNTIFS(E45:G45,"○")</f>
        <v>0</v>
      </c>
    </row>
    <row r="46" spans="1:10" ht="21" customHeight="1">
      <c r="A46" s="88"/>
      <c r="B46" s="90"/>
      <c r="C46" s="46"/>
      <c r="D46" s="88"/>
      <c r="E46" s="92"/>
      <c r="F46" s="92"/>
      <c r="G46" s="92"/>
      <c r="H46" s="92"/>
      <c r="I46" s="92"/>
      <c r="J46" s="94"/>
    </row>
    <row r="47" spans="1:10" ht="21" customHeight="1">
      <c r="A47" s="87">
        <v>22</v>
      </c>
      <c r="B47" s="89"/>
      <c r="C47" s="45"/>
      <c r="D47" s="87" t="str">
        <f>IF(OR(B47&lt;&gt;"",C47&lt;&gt;""),申込書!$M$5,"")</f>
        <v/>
      </c>
      <c r="E47" s="91"/>
      <c r="F47" s="91"/>
      <c r="G47" s="91"/>
      <c r="H47" s="91"/>
      <c r="I47" s="91"/>
      <c r="J47" s="94">
        <f t="shared" ref="J47" si="20">COUNTIFS(E47:G47,"○")</f>
        <v>0</v>
      </c>
    </row>
    <row r="48" spans="1:10" ht="21" customHeight="1">
      <c r="A48" s="88"/>
      <c r="B48" s="90"/>
      <c r="C48" s="46"/>
      <c r="D48" s="88"/>
      <c r="E48" s="92"/>
      <c r="F48" s="92"/>
      <c r="G48" s="92"/>
      <c r="H48" s="92"/>
      <c r="I48" s="92"/>
      <c r="J48" s="94"/>
    </row>
    <row r="49" spans="1:10" ht="21" customHeight="1">
      <c r="A49" s="87">
        <v>23</v>
      </c>
      <c r="B49" s="89"/>
      <c r="C49" s="45"/>
      <c r="D49" s="87" t="str">
        <f>IF(OR(B49&lt;&gt;"",C49&lt;&gt;""),申込書!$M$5,"")</f>
        <v/>
      </c>
      <c r="E49" s="91"/>
      <c r="F49" s="91"/>
      <c r="G49" s="91"/>
      <c r="H49" s="91"/>
      <c r="I49" s="91"/>
      <c r="J49" s="94">
        <f t="shared" ref="J49" si="21">COUNTIFS(E49:G49,"○")</f>
        <v>0</v>
      </c>
    </row>
    <row r="50" spans="1:10" ht="21" customHeight="1">
      <c r="A50" s="88"/>
      <c r="B50" s="90"/>
      <c r="C50" s="46"/>
      <c r="D50" s="88"/>
      <c r="E50" s="92"/>
      <c r="F50" s="92"/>
      <c r="G50" s="92"/>
      <c r="H50" s="92"/>
      <c r="I50" s="92"/>
      <c r="J50" s="94"/>
    </row>
    <row r="51" spans="1:10" ht="21" customHeight="1">
      <c r="A51" s="87">
        <v>24</v>
      </c>
      <c r="B51" s="89"/>
      <c r="C51" s="45"/>
      <c r="D51" s="87" t="str">
        <f>IF(OR(B51&lt;&gt;"",C51&lt;&gt;""),申込書!$M$5,"")</f>
        <v/>
      </c>
      <c r="E51" s="91"/>
      <c r="F51" s="91"/>
      <c r="G51" s="91"/>
      <c r="H51" s="91"/>
      <c r="I51" s="91"/>
      <c r="J51" s="94">
        <f t="shared" ref="J51" si="22">COUNTIFS(E51:G51,"○")</f>
        <v>0</v>
      </c>
    </row>
    <row r="52" spans="1:10" ht="21" customHeight="1">
      <c r="A52" s="88"/>
      <c r="B52" s="90"/>
      <c r="C52" s="46"/>
      <c r="D52" s="88"/>
      <c r="E52" s="92"/>
      <c r="F52" s="92"/>
      <c r="G52" s="92"/>
      <c r="H52" s="92"/>
      <c r="I52" s="92"/>
      <c r="J52" s="94"/>
    </row>
    <row r="53" spans="1:10" ht="21" customHeight="1">
      <c r="A53" s="87">
        <v>25</v>
      </c>
      <c r="B53" s="89"/>
      <c r="C53" s="45"/>
      <c r="D53" s="87" t="str">
        <f>IF(OR(B53&lt;&gt;"",C53&lt;&gt;""),申込書!$M$5,"")</f>
        <v/>
      </c>
      <c r="E53" s="91"/>
      <c r="F53" s="91"/>
      <c r="G53" s="91"/>
      <c r="H53" s="91"/>
      <c r="I53" s="91"/>
      <c r="J53" s="94">
        <f t="shared" ref="J53" si="23">COUNTIFS(E53:G53,"○")</f>
        <v>0</v>
      </c>
    </row>
    <row r="54" spans="1:10" ht="21" customHeight="1">
      <c r="A54" s="88"/>
      <c r="B54" s="90"/>
      <c r="C54" s="46"/>
      <c r="D54" s="88"/>
      <c r="E54" s="92"/>
      <c r="F54" s="92"/>
      <c r="G54" s="92"/>
      <c r="H54" s="92"/>
      <c r="I54" s="92"/>
      <c r="J54" s="94"/>
    </row>
    <row r="55" spans="1:10" ht="21" customHeight="1">
      <c r="A55" s="87">
        <v>26</v>
      </c>
      <c r="B55" s="89"/>
      <c r="C55" s="45"/>
      <c r="D55" s="87" t="str">
        <f>IF(OR(B55&lt;&gt;"",C55&lt;&gt;""),申込書!$M$5,"")</f>
        <v/>
      </c>
      <c r="E55" s="91"/>
      <c r="F55" s="91"/>
      <c r="G55" s="91"/>
      <c r="H55" s="91"/>
      <c r="I55" s="91"/>
      <c r="J55" s="94">
        <f t="shared" ref="J55" si="24">COUNTIFS(E55:G55,"○")</f>
        <v>0</v>
      </c>
    </row>
    <row r="56" spans="1:10" ht="21" customHeight="1">
      <c r="A56" s="88"/>
      <c r="B56" s="90"/>
      <c r="C56" s="46"/>
      <c r="D56" s="88"/>
      <c r="E56" s="92"/>
      <c r="F56" s="92"/>
      <c r="G56" s="92"/>
      <c r="H56" s="92"/>
      <c r="I56" s="92"/>
      <c r="J56" s="94"/>
    </row>
    <row r="57" spans="1:10" ht="21" customHeight="1">
      <c r="A57" s="87">
        <v>27</v>
      </c>
      <c r="B57" s="89"/>
      <c r="C57" s="45"/>
      <c r="D57" s="87" t="str">
        <f>IF(OR(B57&lt;&gt;"",C57&lt;&gt;""),申込書!$M$5,"")</f>
        <v/>
      </c>
      <c r="E57" s="91"/>
      <c r="F57" s="91"/>
      <c r="G57" s="91"/>
      <c r="H57" s="91"/>
      <c r="I57" s="91"/>
      <c r="J57" s="94">
        <f t="shared" ref="J57" si="25">COUNTIFS(E57:G57,"○")</f>
        <v>0</v>
      </c>
    </row>
    <row r="58" spans="1:10" ht="21" customHeight="1">
      <c r="A58" s="88"/>
      <c r="B58" s="90"/>
      <c r="C58" s="46"/>
      <c r="D58" s="88"/>
      <c r="E58" s="92"/>
      <c r="F58" s="92"/>
      <c r="G58" s="92"/>
      <c r="H58" s="92"/>
      <c r="I58" s="92"/>
      <c r="J58" s="94"/>
    </row>
    <row r="59" spans="1:10" ht="21" customHeight="1">
      <c r="A59" s="87">
        <v>28</v>
      </c>
      <c r="B59" s="89"/>
      <c r="C59" s="45"/>
      <c r="D59" s="87" t="str">
        <f>IF(OR(B59&lt;&gt;"",C59&lt;&gt;""),申込書!$M$5,"")</f>
        <v/>
      </c>
      <c r="E59" s="91"/>
      <c r="F59" s="91"/>
      <c r="G59" s="91"/>
      <c r="H59" s="91"/>
      <c r="I59" s="91"/>
      <c r="J59" s="94">
        <f t="shared" ref="J59" si="26">COUNTIFS(E59:G59,"○")</f>
        <v>0</v>
      </c>
    </row>
    <row r="60" spans="1:10" ht="21" customHeight="1">
      <c r="A60" s="88"/>
      <c r="B60" s="90"/>
      <c r="C60" s="46"/>
      <c r="D60" s="88"/>
      <c r="E60" s="92"/>
      <c r="F60" s="92"/>
      <c r="G60" s="92"/>
      <c r="H60" s="92"/>
      <c r="I60" s="92"/>
      <c r="J60" s="94"/>
    </row>
    <row r="61" spans="1:10" ht="21" customHeight="1">
      <c r="A61" s="87">
        <v>29</v>
      </c>
      <c r="B61" s="89"/>
      <c r="C61" s="45"/>
      <c r="D61" s="87" t="str">
        <f>IF(OR(B61&lt;&gt;"",C61&lt;&gt;""),申込書!$M$5,"")</f>
        <v/>
      </c>
      <c r="E61" s="91"/>
      <c r="F61" s="91"/>
      <c r="G61" s="91"/>
      <c r="H61" s="91"/>
      <c r="I61" s="91"/>
      <c r="J61" s="94">
        <f t="shared" ref="J61" si="27">COUNTIFS(E61:G61,"○")</f>
        <v>0</v>
      </c>
    </row>
    <row r="62" spans="1:10" ht="21" customHeight="1">
      <c r="A62" s="88"/>
      <c r="B62" s="90"/>
      <c r="C62" s="46"/>
      <c r="D62" s="88"/>
      <c r="E62" s="92"/>
      <c r="F62" s="92"/>
      <c r="G62" s="92"/>
      <c r="H62" s="92"/>
      <c r="I62" s="92"/>
      <c r="J62" s="94"/>
    </row>
    <row r="63" spans="1:10" ht="21" customHeight="1">
      <c r="A63" s="87">
        <v>30</v>
      </c>
      <c r="B63" s="89"/>
      <c r="C63" s="45"/>
      <c r="D63" s="87" t="str">
        <f>IF(OR(B63&lt;&gt;"",C63&lt;&gt;""),申込書!$M$5,"")</f>
        <v/>
      </c>
      <c r="E63" s="91"/>
      <c r="F63" s="91"/>
      <c r="G63" s="91"/>
      <c r="H63" s="91"/>
      <c r="I63" s="91"/>
      <c r="J63" s="94">
        <f t="shared" ref="J63" si="28">COUNTIFS(E63:G63,"○")</f>
        <v>0</v>
      </c>
    </row>
    <row r="64" spans="1:10" ht="21" customHeight="1">
      <c r="A64" s="88"/>
      <c r="B64" s="90"/>
      <c r="C64" s="46"/>
      <c r="D64" s="88"/>
      <c r="E64" s="92"/>
      <c r="F64" s="92"/>
      <c r="G64" s="92"/>
      <c r="H64" s="92"/>
      <c r="I64" s="92"/>
      <c r="J64" s="94"/>
    </row>
    <row r="65" spans="1:10" ht="21" customHeight="1">
      <c r="A65" s="87">
        <v>31</v>
      </c>
      <c r="B65" s="89"/>
      <c r="C65" s="45"/>
      <c r="D65" s="87" t="str">
        <f>IF(OR(B65&lt;&gt;"",C65&lt;&gt;""),申込書!$M$5,"")</f>
        <v/>
      </c>
      <c r="E65" s="91"/>
      <c r="F65" s="91"/>
      <c r="G65" s="91"/>
      <c r="H65" s="91"/>
      <c r="I65" s="91"/>
      <c r="J65" s="94">
        <f t="shared" ref="J65" si="29">COUNTIFS(E65:G65,"○")</f>
        <v>0</v>
      </c>
    </row>
    <row r="66" spans="1:10" ht="21" customHeight="1">
      <c r="A66" s="88"/>
      <c r="B66" s="90"/>
      <c r="C66" s="46"/>
      <c r="D66" s="88"/>
      <c r="E66" s="92"/>
      <c r="F66" s="92"/>
      <c r="G66" s="92"/>
      <c r="H66" s="92"/>
      <c r="I66" s="92"/>
      <c r="J66" s="94"/>
    </row>
    <row r="67" spans="1:10" ht="21" customHeight="1">
      <c r="A67" s="87">
        <v>32</v>
      </c>
      <c r="B67" s="89"/>
      <c r="C67" s="45"/>
      <c r="D67" s="87" t="str">
        <f>IF(OR(B67&lt;&gt;"",C67&lt;&gt;""),申込書!$M$5,"")</f>
        <v/>
      </c>
      <c r="E67" s="91"/>
      <c r="F67" s="91"/>
      <c r="G67" s="91"/>
      <c r="H67" s="91"/>
      <c r="I67" s="91"/>
      <c r="J67" s="94">
        <f t="shared" ref="J67" si="30">COUNTIFS(E67:G67,"○")</f>
        <v>0</v>
      </c>
    </row>
    <row r="68" spans="1:10" ht="21" customHeight="1">
      <c r="A68" s="88"/>
      <c r="B68" s="90"/>
      <c r="C68" s="46"/>
      <c r="D68" s="88"/>
      <c r="E68" s="92"/>
      <c r="F68" s="92"/>
      <c r="G68" s="92"/>
      <c r="H68" s="92"/>
      <c r="I68" s="92"/>
      <c r="J68" s="94"/>
    </row>
    <row r="69" spans="1:10" ht="21" customHeight="1">
      <c r="A69" s="87">
        <v>33</v>
      </c>
      <c r="B69" s="89"/>
      <c r="C69" s="45"/>
      <c r="D69" s="87" t="str">
        <f>IF(OR(B69&lt;&gt;"",C69&lt;&gt;""),申込書!$M$5,"")</f>
        <v/>
      </c>
      <c r="E69" s="91"/>
      <c r="F69" s="91"/>
      <c r="G69" s="91"/>
      <c r="H69" s="91"/>
      <c r="I69" s="91"/>
      <c r="J69" s="94">
        <f t="shared" ref="J69" si="31">COUNTIFS(E69:G69,"○")</f>
        <v>0</v>
      </c>
    </row>
    <row r="70" spans="1:10" ht="21" customHeight="1">
      <c r="A70" s="88"/>
      <c r="B70" s="90"/>
      <c r="C70" s="46"/>
      <c r="D70" s="88"/>
      <c r="E70" s="92"/>
      <c r="F70" s="92"/>
      <c r="G70" s="92"/>
      <c r="H70" s="92"/>
      <c r="I70" s="92"/>
      <c r="J70" s="94"/>
    </row>
    <row r="71" spans="1:10" ht="21" customHeight="1">
      <c r="A71" s="87">
        <v>34</v>
      </c>
      <c r="B71" s="89"/>
      <c r="C71" s="45"/>
      <c r="D71" s="87" t="str">
        <f>IF(OR(B71&lt;&gt;"",C71&lt;&gt;""),申込書!$M$5,"")</f>
        <v/>
      </c>
      <c r="E71" s="91"/>
      <c r="F71" s="91"/>
      <c r="G71" s="91"/>
      <c r="H71" s="91"/>
      <c r="I71" s="91"/>
      <c r="J71" s="94">
        <f t="shared" ref="J71" si="32">COUNTIFS(E71:G71,"○")</f>
        <v>0</v>
      </c>
    </row>
    <row r="72" spans="1:10" ht="21" customHeight="1">
      <c r="A72" s="88"/>
      <c r="B72" s="90"/>
      <c r="C72" s="46"/>
      <c r="D72" s="88"/>
      <c r="E72" s="92"/>
      <c r="F72" s="92"/>
      <c r="G72" s="92"/>
      <c r="H72" s="92"/>
      <c r="I72" s="92"/>
      <c r="J72" s="94"/>
    </row>
    <row r="73" spans="1:10" ht="21" customHeight="1">
      <c r="A73" s="87">
        <v>35</v>
      </c>
      <c r="B73" s="89"/>
      <c r="C73" s="45"/>
      <c r="D73" s="87" t="str">
        <f>IF(OR(B73&lt;&gt;"",C73&lt;&gt;""),申込書!$M$5,"")</f>
        <v/>
      </c>
      <c r="E73" s="91"/>
      <c r="F73" s="91"/>
      <c r="G73" s="91"/>
      <c r="H73" s="91"/>
      <c r="I73" s="91"/>
      <c r="J73" s="94">
        <f t="shared" ref="J73" si="33">COUNTIFS(E73:G73,"○")</f>
        <v>0</v>
      </c>
    </row>
    <row r="74" spans="1:10" ht="21" customHeight="1">
      <c r="A74" s="88"/>
      <c r="B74" s="90"/>
      <c r="C74" s="46"/>
      <c r="D74" s="88"/>
      <c r="E74" s="92"/>
      <c r="F74" s="92"/>
      <c r="G74" s="92"/>
      <c r="H74" s="92"/>
      <c r="I74" s="92"/>
      <c r="J74" s="94"/>
    </row>
    <row r="75" spans="1:10" ht="21" customHeight="1">
      <c r="A75" s="87">
        <v>36</v>
      </c>
      <c r="B75" s="89"/>
      <c r="C75" s="45"/>
      <c r="D75" s="87" t="str">
        <f>IF(OR(B75&lt;&gt;"",C75&lt;&gt;""),申込書!$M$5,"")</f>
        <v/>
      </c>
      <c r="E75" s="91"/>
      <c r="F75" s="91"/>
      <c r="G75" s="91"/>
      <c r="H75" s="91"/>
      <c r="I75" s="91"/>
      <c r="J75" s="94">
        <f t="shared" ref="J75" si="34">COUNTIFS(E75:G75,"○")</f>
        <v>0</v>
      </c>
    </row>
    <row r="76" spans="1:10" ht="21" customHeight="1">
      <c r="A76" s="88"/>
      <c r="B76" s="90"/>
      <c r="C76" s="46"/>
      <c r="D76" s="88"/>
      <c r="E76" s="92"/>
      <c r="F76" s="92"/>
      <c r="G76" s="92"/>
      <c r="H76" s="92"/>
      <c r="I76" s="92"/>
      <c r="J76" s="94"/>
    </row>
    <row r="77" spans="1:10" ht="21" customHeight="1">
      <c r="A77" s="87">
        <v>37</v>
      </c>
      <c r="B77" s="89"/>
      <c r="C77" s="45"/>
      <c r="D77" s="87" t="str">
        <f>IF(OR(B77&lt;&gt;"",C77&lt;&gt;""),申込書!$M$5,"")</f>
        <v/>
      </c>
      <c r="E77" s="91"/>
      <c r="F77" s="91"/>
      <c r="G77" s="91"/>
      <c r="H77" s="91"/>
      <c r="I77" s="91"/>
      <c r="J77" s="94">
        <f t="shared" ref="J77" si="35">COUNTIFS(E77:G77,"○")</f>
        <v>0</v>
      </c>
    </row>
    <row r="78" spans="1:10" ht="21" customHeight="1">
      <c r="A78" s="88"/>
      <c r="B78" s="90"/>
      <c r="C78" s="46"/>
      <c r="D78" s="88"/>
      <c r="E78" s="92"/>
      <c r="F78" s="92"/>
      <c r="G78" s="92"/>
      <c r="H78" s="92"/>
      <c r="I78" s="92"/>
      <c r="J78" s="94"/>
    </row>
    <row r="79" spans="1:10" ht="21" customHeight="1">
      <c r="A79" s="87">
        <v>38</v>
      </c>
      <c r="B79" s="89"/>
      <c r="C79" s="45"/>
      <c r="D79" s="87" t="str">
        <f>IF(OR(B79&lt;&gt;"",C79&lt;&gt;""),申込書!$M$5,"")</f>
        <v/>
      </c>
      <c r="E79" s="91"/>
      <c r="F79" s="91"/>
      <c r="G79" s="91"/>
      <c r="H79" s="91"/>
      <c r="I79" s="91"/>
      <c r="J79" s="94">
        <f t="shared" ref="J79" si="36">COUNTIFS(E79:G79,"○")</f>
        <v>0</v>
      </c>
    </row>
    <row r="80" spans="1:10" ht="21" customHeight="1">
      <c r="A80" s="88"/>
      <c r="B80" s="90"/>
      <c r="C80" s="46"/>
      <c r="D80" s="88"/>
      <c r="E80" s="92"/>
      <c r="F80" s="92"/>
      <c r="G80" s="92"/>
      <c r="H80" s="92"/>
      <c r="I80" s="92"/>
      <c r="J80" s="94"/>
    </row>
    <row r="81" spans="1:10" ht="21" customHeight="1">
      <c r="A81" s="87">
        <v>39</v>
      </c>
      <c r="B81" s="89"/>
      <c r="C81" s="45"/>
      <c r="D81" s="87" t="str">
        <f>IF(OR(B81&lt;&gt;"",C81&lt;&gt;""),申込書!$M$5,"")</f>
        <v/>
      </c>
      <c r="E81" s="91"/>
      <c r="F81" s="91"/>
      <c r="G81" s="91"/>
      <c r="H81" s="91"/>
      <c r="I81" s="91"/>
      <c r="J81" s="94">
        <f t="shared" ref="J81" si="37">COUNTIFS(E81:G81,"○")</f>
        <v>0</v>
      </c>
    </row>
    <row r="82" spans="1:10" ht="21" customHeight="1">
      <c r="A82" s="88"/>
      <c r="B82" s="90"/>
      <c r="C82" s="46"/>
      <c r="D82" s="88"/>
      <c r="E82" s="92"/>
      <c r="F82" s="92"/>
      <c r="G82" s="92"/>
      <c r="H82" s="92"/>
      <c r="I82" s="92"/>
      <c r="J82" s="94"/>
    </row>
    <row r="83" spans="1:10" ht="21" customHeight="1">
      <c r="A83" s="87">
        <v>40</v>
      </c>
      <c r="B83" s="89"/>
      <c r="C83" s="45"/>
      <c r="D83" s="87" t="str">
        <f>IF(OR(B83&lt;&gt;"",C83&lt;&gt;""),申込書!$M$5,"")</f>
        <v/>
      </c>
      <c r="E83" s="91"/>
      <c r="F83" s="91"/>
      <c r="G83" s="91"/>
      <c r="H83" s="91"/>
      <c r="I83" s="91"/>
      <c r="J83" s="94">
        <f t="shared" ref="J83" si="38">COUNTIFS(E83:G83,"○")</f>
        <v>0</v>
      </c>
    </row>
    <row r="84" spans="1:10" ht="21" customHeight="1">
      <c r="A84" s="88"/>
      <c r="B84" s="90"/>
      <c r="C84" s="46"/>
      <c r="D84" s="88"/>
      <c r="E84" s="92"/>
      <c r="F84" s="92"/>
      <c r="G84" s="92"/>
      <c r="H84" s="92"/>
      <c r="I84" s="92"/>
      <c r="J84" s="94"/>
    </row>
    <row r="85" spans="1:10" ht="21" customHeight="1">
      <c r="A85" s="87"/>
      <c r="B85" s="89"/>
      <c r="C85" s="45"/>
      <c r="D85" s="87" t="str">
        <f>IF(OR(B85&lt;&gt;"",C85&lt;&gt;""),申込書!$M$5,"")</f>
        <v/>
      </c>
      <c r="E85" s="91"/>
      <c r="F85" s="91"/>
      <c r="G85" s="91"/>
      <c r="H85" s="91"/>
      <c r="I85" s="91"/>
    </row>
    <row r="86" spans="1:10" ht="21" customHeight="1">
      <c r="A86" s="88"/>
      <c r="B86" s="90"/>
      <c r="C86" s="46"/>
      <c r="D86" s="88"/>
      <c r="E86" s="92"/>
      <c r="F86" s="92"/>
      <c r="G86" s="92"/>
      <c r="H86" s="92"/>
      <c r="I86" s="92"/>
    </row>
    <row r="87" spans="1:10" ht="21" customHeight="1">
      <c r="A87" s="87"/>
      <c r="B87" s="89"/>
      <c r="C87" s="45"/>
      <c r="D87" s="87" t="str">
        <f>IF(OR(B87&lt;&gt;"",C87&lt;&gt;""),申込書!$M$5,"")</f>
        <v/>
      </c>
      <c r="E87" s="91"/>
      <c r="F87" s="91"/>
      <c r="G87" s="91"/>
      <c r="H87" s="91"/>
      <c r="I87" s="91"/>
    </row>
    <row r="88" spans="1:10" ht="21" customHeight="1">
      <c r="A88" s="88"/>
      <c r="B88" s="90"/>
      <c r="C88" s="46"/>
      <c r="D88" s="88"/>
      <c r="E88" s="92"/>
      <c r="F88" s="92"/>
      <c r="G88" s="92"/>
      <c r="H88" s="92"/>
      <c r="I88" s="92"/>
    </row>
  </sheetData>
  <sheetProtection algorithmName="SHA-512" hashValue="67v4CIkBkNZl8OD5ff7VbGimETvFr867WMnRNiMOflx7J9Bk7lesuVIoVifIpW3CyqAdHK8iEbJNlQPSYjZoyA==" saltValue="kBohdlU9NIBl5UsisbniPw==" spinCount="100000" sheet="1" objects="1" scenarios="1"/>
  <mergeCells count="388">
    <mergeCell ref="J75:J76"/>
    <mergeCell ref="J77:J78"/>
    <mergeCell ref="J79:J80"/>
    <mergeCell ref="J81:J82"/>
    <mergeCell ref="J83:J84"/>
    <mergeCell ref="J65:J66"/>
    <mergeCell ref="J67:J68"/>
    <mergeCell ref="J69:J70"/>
    <mergeCell ref="J71:J72"/>
    <mergeCell ref="J73:J74"/>
    <mergeCell ref="J55:J56"/>
    <mergeCell ref="J57:J58"/>
    <mergeCell ref="J59:J60"/>
    <mergeCell ref="J61:J62"/>
    <mergeCell ref="J63:J64"/>
    <mergeCell ref="J45:J46"/>
    <mergeCell ref="J47:J48"/>
    <mergeCell ref="J49:J50"/>
    <mergeCell ref="J51:J52"/>
    <mergeCell ref="J53:J54"/>
    <mergeCell ref="J35:J36"/>
    <mergeCell ref="J37:J38"/>
    <mergeCell ref="J39:J40"/>
    <mergeCell ref="J41:J42"/>
    <mergeCell ref="J43:J44"/>
    <mergeCell ref="J25:J26"/>
    <mergeCell ref="J27:J28"/>
    <mergeCell ref="J29:J30"/>
    <mergeCell ref="J31:J32"/>
    <mergeCell ref="J33:J34"/>
    <mergeCell ref="J15:J16"/>
    <mergeCell ref="J17:J18"/>
    <mergeCell ref="J19:J20"/>
    <mergeCell ref="J21:J22"/>
    <mergeCell ref="J23:J24"/>
    <mergeCell ref="J5:J6"/>
    <mergeCell ref="J7:J8"/>
    <mergeCell ref="J9:J10"/>
    <mergeCell ref="J11:J12"/>
    <mergeCell ref="J13:J14"/>
    <mergeCell ref="G85:G86"/>
    <mergeCell ref="H85:H86"/>
    <mergeCell ref="I85:I86"/>
    <mergeCell ref="A87:A88"/>
    <mergeCell ref="B87:B88"/>
    <mergeCell ref="D87:D88"/>
    <mergeCell ref="E87:E88"/>
    <mergeCell ref="F87:F88"/>
    <mergeCell ref="G87:G88"/>
    <mergeCell ref="H87:H88"/>
    <mergeCell ref="I87:I88"/>
    <mergeCell ref="A85:A86"/>
    <mergeCell ref="B85:B86"/>
    <mergeCell ref="D85:D86"/>
    <mergeCell ref="E85:E86"/>
    <mergeCell ref="F85:F86"/>
    <mergeCell ref="G81:G82"/>
    <mergeCell ref="H81:H82"/>
    <mergeCell ref="I81:I82"/>
    <mergeCell ref="A83:A84"/>
    <mergeCell ref="B83:B84"/>
    <mergeCell ref="D83:D84"/>
    <mergeCell ref="E83:E84"/>
    <mergeCell ref="F83:F84"/>
    <mergeCell ref="G83:G84"/>
    <mergeCell ref="H83:H84"/>
    <mergeCell ref="I83:I84"/>
    <mergeCell ref="A81:A82"/>
    <mergeCell ref="B81:B82"/>
    <mergeCell ref="D81:D82"/>
    <mergeCell ref="E81:E82"/>
    <mergeCell ref="F81:F82"/>
    <mergeCell ref="G77:G78"/>
    <mergeCell ref="H77:H78"/>
    <mergeCell ref="I77:I78"/>
    <mergeCell ref="A79:A80"/>
    <mergeCell ref="B79:B80"/>
    <mergeCell ref="D79:D80"/>
    <mergeCell ref="E79:E80"/>
    <mergeCell ref="F79:F80"/>
    <mergeCell ref="G79:G80"/>
    <mergeCell ref="H79:H80"/>
    <mergeCell ref="I79:I80"/>
    <mergeCell ref="A77:A78"/>
    <mergeCell ref="B77:B78"/>
    <mergeCell ref="D77:D78"/>
    <mergeCell ref="E77:E78"/>
    <mergeCell ref="F77:F78"/>
    <mergeCell ref="G73:G74"/>
    <mergeCell ref="H73:H74"/>
    <mergeCell ref="I73:I74"/>
    <mergeCell ref="A75:A76"/>
    <mergeCell ref="B75:B76"/>
    <mergeCell ref="D75:D76"/>
    <mergeCell ref="E75:E76"/>
    <mergeCell ref="F75:F76"/>
    <mergeCell ref="G75:G76"/>
    <mergeCell ref="H75:H76"/>
    <mergeCell ref="I75:I76"/>
    <mergeCell ref="A73:A74"/>
    <mergeCell ref="B73:B74"/>
    <mergeCell ref="D73:D74"/>
    <mergeCell ref="E73:E74"/>
    <mergeCell ref="F73:F74"/>
    <mergeCell ref="G69:G70"/>
    <mergeCell ref="H69:H70"/>
    <mergeCell ref="I69:I70"/>
    <mergeCell ref="A71:A72"/>
    <mergeCell ref="B71:B72"/>
    <mergeCell ref="D71:D72"/>
    <mergeCell ref="E71:E72"/>
    <mergeCell ref="F71:F72"/>
    <mergeCell ref="G71:G72"/>
    <mergeCell ref="H71:H72"/>
    <mergeCell ref="I71:I72"/>
    <mergeCell ref="A69:A70"/>
    <mergeCell ref="B69:B70"/>
    <mergeCell ref="D69:D70"/>
    <mergeCell ref="E69:E70"/>
    <mergeCell ref="F69:F70"/>
    <mergeCell ref="G65:G66"/>
    <mergeCell ref="H65:H66"/>
    <mergeCell ref="I65:I66"/>
    <mergeCell ref="A67:A68"/>
    <mergeCell ref="B67:B68"/>
    <mergeCell ref="D67:D68"/>
    <mergeCell ref="E67:E68"/>
    <mergeCell ref="F67:F68"/>
    <mergeCell ref="G67:G68"/>
    <mergeCell ref="H67:H68"/>
    <mergeCell ref="I67:I68"/>
    <mergeCell ref="A65:A66"/>
    <mergeCell ref="B65:B66"/>
    <mergeCell ref="D65:D66"/>
    <mergeCell ref="E65:E66"/>
    <mergeCell ref="F65:F66"/>
    <mergeCell ref="G61:G62"/>
    <mergeCell ref="H61:H62"/>
    <mergeCell ref="I61:I62"/>
    <mergeCell ref="A63:A64"/>
    <mergeCell ref="B63:B64"/>
    <mergeCell ref="D63:D64"/>
    <mergeCell ref="E63:E64"/>
    <mergeCell ref="F63:F64"/>
    <mergeCell ref="G63:G64"/>
    <mergeCell ref="H63:H64"/>
    <mergeCell ref="I63:I64"/>
    <mergeCell ref="A61:A62"/>
    <mergeCell ref="B61:B62"/>
    <mergeCell ref="D61:D62"/>
    <mergeCell ref="E61:E62"/>
    <mergeCell ref="F61:F62"/>
    <mergeCell ref="G57:G58"/>
    <mergeCell ref="H57:H58"/>
    <mergeCell ref="I57:I58"/>
    <mergeCell ref="A59:A60"/>
    <mergeCell ref="B59:B60"/>
    <mergeCell ref="D59:D60"/>
    <mergeCell ref="E59:E60"/>
    <mergeCell ref="F59:F60"/>
    <mergeCell ref="G59:G60"/>
    <mergeCell ref="H59:H60"/>
    <mergeCell ref="I59:I60"/>
    <mergeCell ref="A57:A58"/>
    <mergeCell ref="B57:B58"/>
    <mergeCell ref="D57:D58"/>
    <mergeCell ref="E57:E58"/>
    <mergeCell ref="F57:F58"/>
    <mergeCell ref="G53:G54"/>
    <mergeCell ref="H53:H54"/>
    <mergeCell ref="I53:I54"/>
    <mergeCell ref="A55:A56"/>
    <mergeCell ref="B55:B56"/>
    <mergeCell ref="D55:D56"/>
    <mergeCell ref="E55:E56"/>
    <mergeCell ref="F55:F56"/>
    <mergeCell ref="G55:G56"/>
    <mergeCell ref="H55:H56"/>
    <mergeCell ref="I55:I56"/>
    <mergeCell ref="A53:A54"/>
    <mergeCell ref="B53:B54"/>
    <mergeCell ref="D53:D54"/>
    <mergeCell ref="E53:E54"/>
    <mergeCell ref="F53:F54"/>
    <mergeCell ref="G49:G50"/>
    <mergeCell ref="H49:H50"/>
    <mergeCell ref="I49:I50"/>
    <mergeCell ref="A51:A52"/>
    <mergeCell ref="B51:B52"/>
    <mergeCell ref="D51:D52"/>
    <mergeCell ref="E51:E52"/>
    <mergeCell ref="F51:F52"/>
    <mergeCell ref="G51:G52"/>
    <mergeCell ref="H51:H52"/>
    <mergeCell ref="I51:I52"/>
    <mergeCell ref="A49:A50"/>
    <mergeCell ref="B49:B50"/>
    <mergeCell ref="D49:D50"/>
    <mergeCell ref="E49:E50"/>
    <mergeCell ref="F49:F50"/>
    <mergeCell ref="G45:G46"/>
    <mergeCell ref="H45:H46"/>
    <mergeCell ref="I45:I46"/>
    <mergeCell ref="A47:A48"/>
    <mergeCell ref="B47:B48"/>
    <mergeCell ref="D47:D48"/>
    <mergeCell ref="E47:E48"/>
    <mergeCell ref="F47:F48"/>
    <mergeCell ref="G47:G48"/>
    <mergeCell ref="H47:H48"/>
    <mergeCell ref="I47:I48"/>
    <mergeCell ref="A45:A46"/>
    <mergeCell ref="B45:B46"/>
    <mergeCell ref="D45:D46"/>
    <mergeCell ref="E45:E46"/>
    <mergeCell ref="F45:F46"/>
    <mergeCell ref="G41:G42"/>
    <mergeCell ref="H41:H42"/>
    <mergeCell ref="I41:I42"/>
    <mergeCell ref="A43:A44"/>
    <mergeCell ref="B43:B44"/>
    <mergeCell ref="D43:D44"/>
    <mergeCell ref="E43:E44"/>
    <mergeCell ref="F43:F44"/>
    <mergeCell ref="G43:G44"/>
    <mergeCell ref="H43:H44"/>
    <mergeCell ref="I43:I44"/>
    <mergeCell ref="A41:A42"/>
    <mergeCell ref="B41:B42"/>
    <mergeCell ref="D41:D42"/>
    <mergeCell ref="E41:E42"/>
    <mergeCell ref="F41:F42"/>
    <mergeCell ref="G37:G38"/>
    <mergeCell ref="H37:H38"/>
    <mergeCell ref="I37:I38"/>
    <mergeCell ref="A39:A40"/>
    <mergeCell ref="B39:B40"/>
    <mergeCell ref="D39:D40"/>
    <mergeCell ref="E39:E40"/>
    <mergeCell ref="F39:F40"/>
    <mergeCell ref="G39:G40"/>
    <mergeCell ref="H39:H40"/>
    <mergeCell ref="I39:I40"/>
    <mergeCell ref="A37:A38"/>
    <mergeCell ref="B37:B38"/>
    <mergeCell ref="D37:D38"/>
    <mergeCell ref="E37:E38"/>
    <mergeCell ref="F37:F38"/>
    <mergeCell ref="G33:G34"/>
    <mergeCell ref="H33:H34"/>
    <mergeCell ref="I33:I34"/>
    <mergeCell ref="A35:A36"/>
    <mergeCell ref="B35:B36"/>
    <mergeCell ref="D35:D36"/>
    <mergeCell ref="E35:E36"/>
    <mergeCell ref="F35:F36"/>
    <mergeCell ref="G35:G36"/>
    <mergeCell ref="H35:H36"/>
    <mergeCell ref="I35:I36"/>
    <mergeCell ref="A33:A34"/>
    <mergeCell ref="B33:B34"/>
    <mergeCell ref="D33:D34"/>
    <mergeCell ref="E33:E34"/>
    <mergeCell ref="F33:F34"/>
    <mergeCell ref="G29:G30"/>
    <mergeCell ref="H29:H30"/>
    <mergeCell ref="I29:I30"/>
    <mergeCell ref="A31:A32"/>
    <mergeCell ref="B31:B32"/>
    <mergeCell ref="D31:D32"/>
    <mergeCell ref="E31:E32"/>
    <mergeCell ref="F31:F32"/>
    <mergeCell ref="G31:G32"/>
    <mergeCell ref="H31:H32"/>
    <mergeCell ref="I31:I32"/>
    <mergeCell ref="A29:A30"/>
    <mergeCell ref="B29:B30"/>
    <mergeCell ref="D29:D30"/>
    <mergeCell ref="E29:E30"/>
    <mergeCell ref="F29:F30"/>
    <mergeCell ref="G25:G26"/>
    <mergeCell ref="H25:H26"/>
    <mergeCell ref="I25:I26"/>
    <mergeCell ref="A27:A28"/>
    <mergeCell ref="B27:B28"/>
    <mergeCell ref="D27:D28"/>
    <mergeCell ref="E27:E28"/>
    <mergeCell ref="F27:F28"/>
    <mergeCell ref="G27:G28"/>
    <mergeCell ref="H27:H28"/>
    <mergeCell ref="I27:I28"/>
    <mergeCell ref="A25:A26"/>
    <mergeCell ref="B25:B26"/>
    <mergeCell ref="D25:D26"/>
    <mergeCell ref="E25:E26"/>
    <mergeCell ref="F25:F26"/>
    <mergeCell ref="G21:G22"/>
    <mergeCell ref="H21:H22"/>
    <mergeCell ref="I21:I22"/>
    <mergeCell ref="A23:A24"/>
    <mergeCell ref="B23:B24"/>
    <mergeCell ref="D23:D24"/>
    <mergeCell ref="E23:E24"/>
    <mergeCell ref="F23:F24"/>
    <mergeCell ref="G23:G24"/>
    <mergeCell ref="H23:H24"/>
    <mergeCell ref="I23:I24"/>
    <mergeCell ref="A21:A22"/>
    <mergeCell ref="B21:B22"/>
    <mergeCell ref="D21:D22"/>
    <mergeCell ref="E21:E22"/>
    <mergeCell ref="F21:F22"/>
    <mergeCell ref="G17:G18"/>
    <mergeCell ref="H17:H18"/>
    <mergeCell ref="I17:I18"/>
    <mergeCell ref="A19:A20"/>
    <mergeCell ref="B19:B20"/>
    <mergeCell ref="D19:D20"/>
    <mergeCell ref="E19:E20"/>
    <mergeCell ref="F19:F20"/>
    <mergeCell ref="G19:G20"/>
    <mergeCell ref="H19:H20"/>
    <mergeCell ref="I19:I20"/>
    <mergeCell ref="A17:A18"/>
    <mergeCell ref="B17:B18"/>
    <mergeCell ref="D17:D18"/>
    <mergeCell ref="E17:E18"/>
    <mergeCell ref="F17:F18"/>
    <mergeCell ref="G13:G14"/>
    <mergeCell ref="H13:H14"/>
    <mergeCell ref="I13:I14"/>
    <mergeCell ref="A15:A16"/>
    <mergeCell ref="B15:B16"/>
    <mergeCell ref="D15:D16"/>
    <mergeCell ref="E15:E16"/>
    <mergeCell ref="F15:F16"/>
    <mergeCell ref="G15:G16"/>
    <mergeCell ref="H15:H16"/>
    <mergeCell ref="I15:I16"/>
    <mergeCell ref="A13:A14"/>
    <mergeCell ref="B13:B14"/>
    <mergeCell ref="D13:D14"/>
    <mergeCell ref="E13:E14"/>
    <mergeCell ref="F13:F14"/>
    <mergeCell ref="A11:A12"/>
    <mergeCell ref="B11:B12"/>
    <mergeCell ref="D11:D12"/>
    <mergeCell ref="E11:E12"/>
    <mergeCell ref="F11:F12"/>
    <mergeCell ref="G11:G12"/>
    <mergeCell ref="H11:H12"/>
    <mergeCell ref="I11:I12"/>
    <mergeCell ref="A9:A10"/>
    <mergeCell ref="B9:B10"/>
    <mergeCell ref="D9:D10"/>
    <mergeCell ref="E9:E10"/>
    <mergeCell ref="F9:F10"/>
    <mergeCell ref="A7:A8"/>
    <mergeCell ref="B7:B8"/>
    <mergeCell ref="D7:D8"/>
    <mergeCell ref="E7:E8"/>
    <mergeCell ref="F7:F8"/>
    <mergeCell ref="G7:G8"/>
    <mergeCell ref="H7:H8"/>
    <mergeCell ref="I7:I8"/>
    <mergeCell ref="G9:G10"/>
    <mergeCell ref="H9:H10"/>
    <mergeCell ref="I9:I10"/>
    <mergeCell ref="A1:I1"/>
    <mergeCell ref="M4:N4"/>
    <mergeCell ref="P4:Q4"/>
    <mergeCell ref="A2:I2"/>
    <mergeCell ref="A5:A6"/>
    <mergeCell ref="B5:B6"/>
    <mergeCell ref="D5:D6"/>
    <mergeCell ref="E5:E6"/>
    <mergeCell ref="F5:F6"/>
    <mergeCell ref="G5:G6"/>
    <mergeCell ref="H5:H6"/>
    <mergeCell ref="I5:I6"/>
    <mergeCell ref="A3:A4"/>
    <mergeCell ref="B3:B4"/>
    <mergeCell ref="D3:D4"/>
    <mergeCell ref="E3:E4"/>
    <mergeCell ref="F3:F4"/>
    <mergeCell ref="G3:G4"/>
    <mergeCell ref="H3:H4"/>
    <mergeCell ref="I3:I4"/>
  </mergeCells>
  <phoneticPr fontId="1"/>
  <dataValidations count="4">
    <dataValidation type="list" allowBlank="1" showInputMessage="1" showErrorMessage="1" sqref="G3 E3 E1 G1 E89:E1048576 G89:G1048576" xr:uid="{463E4564-9289-6349-8C31-AAF4976DFB37}">
      <formula1>$M$14</formula1>
    </dataValidation>
    <dataValidation type="list" allowBlank="1" showInputMessage="1" showErrorMessage="1" sqref="G5 E5 G7 G9 G11 G13 G15 G17 G19 G21 G23 G25 G27 G29 G31 G33 G35 G37 G39 G41 G43 G45 G47 G49 G51 G53 G55 G57 G59 G61 E7 E9 E11 E13 E15 E17 E19 E21 E23 E25 E27 E29 E31 E33 E35 E37 E39 E41 E43 E45 E47 E49 E51 E53 E55 E57 E59 E61 G63 G65 G67 G69 G71 G73 G75 G77 G79 G81 G83 G85 G87 E63 E65 E67 E69 E71 E73 E75 E77 E79 E81 E83 E85 E87" xr:uid="{8DDFE83A-BD8A-8E40-AE14-AC565882CD64}">
      <formula1>$S$5</formula1>
    </dataValidation>
    <dataValidation type="list" allowBlank="1" showInputMessage="1" showErrorMessage="1" sqref="H5 F5 H7 H9 H11 H13 H15 H17 H19 H21 H23 H25 H27 H29 H31 H33 H35 H37 H39 H41 H43 H45 H47 H49 H51 H53 H55 H57 H59 H61 F7 F9 F11 F13 F15 F17 F19 F21 F23 F25 F27 F29 F31 F33 F35 F37 F39 F41 F43 F45 F47 F49 F51 F53 F55 F57 F59 F61 H63 H65 H67 H69 H71 H73 H75 H77 H79 H81 H83 H85 H87 F63 F65 F67 F69 F71 F73 F75 F77 F79 F81 F83 F85 F87" xr:uid="{D17C8DF4-C081-BC4F-BC03-241D487089F8}">
      <formula1>$S$6:$S$8</formula1>
    </dataValidation>
    <dataValidation type="list" allowBlank="1" showInputMessage="1" showErrorMessage="1" sqref="B5 B7 B9 B11 B13 B15 B17 B19 B21 B23 B25 B27 B29 B31 B33 B35 B37 B39 B41 B43 B45 B47 B49 B51 B53 B55 B57 B59 B61 B63 B65 B67 B69 B71 B73 B75 B77 B79 B81 B83 B85 B87" xr:uid="{6D0F452C-128A-A747-BAF5-C4CC903B0B71}">
      <formula1>$M$5:$M$15</formula1>
    </dataValidation>
  </dataValidations>
  <pageMargins left="0.7" right="0.28999999999999998" top="0.75" bottom="0.75" header="0.3" footer="0.3"/>
  <pageSetup paperSize="9" scale="78" orientation="portrait" r:id="rId1"/>
  <rowBreaks count="1" manualBreakCount="1">
    <brk id="44" max="8" man="1"/>
  </rowBreaks>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86D6FB-648D-3148-8799-172C79C48718}">
  <dimension ref="A1:S84"/>
  <sheetViews>
    <sheetView view="pageBreakPreview" zoomScaleNormal="100" zoomScaleSheetLayoutView="100" workbookViewId="0">
      <selection activeCell="Q15" sqref="Q15"/>
    </sheetView>
  </sheetViews>
  <sheetFormatPr defaultColWidth="10.75" defaultRowHeight="18.75"/>
  <cols>
    <col min="1" max="1" width="5.5" style="3" customWidth="1"/>
    <col min="2" max="2" width="10.75" style="3"/>
    <col min="3" max="3" width="21.25" style="3" customWidth="1"/>
    <col min="4" max="4" width="16.25" style="3" customWidth="1"/>
    <col min="5" max="8" width="9.5" style="3" customWidth="1"/>
    <col min="9" max="9" width="12.5" style="3" customWidth="1"/>
    <col min="10" max="20" width="13" style="21" customWidth="1"/>
    <col min="21" max="16384" width="10.75" style="21"/>
  </cols>
  <sheetData>
    <row r="1" spans="1:19" ht="25.9" customHeight="1">
      <c r="A1" s="85" t="str">
        <f>申込書!B2</f>
        <v>第44回旭川地区秋季空手道選手権大会</v>
      </c>
      <c r="B1" s="85"/>
      <c r="C1" s="85"/>
      <c r="D1" s="85"/>
      <c r="E1" s="85"/>
      <c r="F1" s="85"/>
      <c r="G1" s="85"/>
      <c r="H1" s="85"/>
      <c r="I1" s="85"/>
    </row>
    <row r="2" spans="1:19" ht="25.9" customHeight="1">
      <c r="A2" s="86" t="s">
        <v>81</v>
      </c>
      <c r="B2" s="86"/>
      <c r="C2" s="86"/>
      <c r="D2" s="86"/>
      <c r="E2" s="86"/>
      <c r="F2" s="86"/>
      <c r="G2" s="86"/>
      <c r="H2" s="86"/>
      <c r="I2" s="86"/>
    </row>
    <row r="3" spans="1:19" s="3" customFormat="1" ht="21" customHeight="1">
      <c r="A3" s="93" t="s">
        <v>68</v>
      </c>
      <c r="B3" s="93" t="s">
        <v>54</v>
      </c>
      <c r="C3" s="31" t="s">
        <v>91</v>
      </c>
      <c r="D3" s="93" t="s">
        <v>89</v>
      </c>
      <c r="E3" s="93" t="s">
        <v>69</v>
      </c>
      <c r="F3" s="93" t="s">
        <v>71</v>
      </c>
      <c r="G3" s="93" t="s">
        <v>70</v>
      </c>
      <c r="H3" s="93" t="s">
        <v>72</v>
      </c>
      <c r="I3" s="93" t="s">
        <v>53</v>
      </c>
      <c r="M3" s="86" t="s">
        <v>82</v>
      </c>
      <c r="N3" s="86"/>
      <c r="P3" s="86" t="s">
        <v>83</v>
      </c>
      <c r="Q3" s="86"/>
    </row>
    <row r="4" spans="1:19" ht="21" customHeight="1">
      <c r="A4" s="93"/>
      <c r="B4" s="93"/>
      <c r="C4" s="31" t="s">
        <v>92</v>
      </c>
      <c r="D4" s="93"/>
      <c r="E4" s="93"/>
      <c r="F4" s="93"/>
      <c r="G4" s="93"/>
      <c r="H4" s="93"/>
      <c r="I4" s="93"/>
      <c r="M4" s="33" t="s">
        <v>29</v>
      </c>
      <c r="N4" s="34">
        <f>COUNTIFS($B$5:$B$84,"幼児",$E$5:$E$84,"○")</f>
        <v>0</v>
      </c>
      <c r="P4" s="33" t="s">
        <v>29</v>
      </c>
      <c r="Q4" s="34">
        <f>COUNTIFS($B$5:$B$84,"幼児",$G$5:$G$84,"○")</f>
        <v>0</v>
      </c>
      <c r="S4" s="21" t="s">
        <v>59</v>
      </c>
    </row>
    <row r="5" spans="1:19" ht="21" customHeight="1">
      <c r="A5" s="87">
        <v>1</v>
      </c>
      <c r="B5" s="89"/>
      <c r="C5" s="45"/>
      <c r="D5" s="87" t="str">
        <f>IF(OR(B5&lt;&gt;"",C5&lt;&gt;""),申込書!$M$5,"")</f>
        <v/>
      </c>
      <c r="E5" s="91"/>
      <c r="F5" s="91"/>
      <c r="G5" s="91"/>
      <c r="H5" s="91"/>
      <c r="I5" s="91"/>
      <c r="J5" s="94">
        <f t="shared" ref="J5:J67" si="0">COUNTIFS(E5:G5,"○")</f>
        <v>0</v>
      </c>
      <c r="M5" s="33" t="s">
        <v>30</v>
      </c>
      <c r="N5" s="34">
        <f>COUNTIFS($B$5:$B$84,"小1",$E$5:$E$84,"○")</f>
        <v>0</v>
      </c>
      <c r="P5" s="33" t="s">
        <v>30</v>
      </c>
      <c r="Q5" s="34">
        <f>COUNTIFS($B$5:$B$84,"小1",$G$5:$G$84,"○")</f>
        <v>0</v>
      </c>
      <c r="S5" s="21" t="s">
        <v>75</v>
      </c>
    </row>
    <row r="6" spans="1:19" ht="21" customHeight="1">
      <c r="A6" s="88"/>
      <c r="B6" s="90"/>
      <c r="C6" s="46"/>
      <c r="D6" s="88"/>
      <c r="E6" s="92"/>
      <c r="F6" s="92"/>
      <c r="G6" s="92"/>
      <c r="H6" s="92"/>
      <c r="I6" s="92"/>
      <c r="J6" s="94"/>
      <c r="M6" s="33" t="s">
        <v>31</v>
      </c>
      <c r="N6" s="34">
        <f>COUNTIFS($B$5:$B$84,"小2",$E$5:$E$84,"○")</f>
        <v>0</v>
      </c>
      <c r="P6" s="33" t="s">
        <v>31</v>
      </c>
      <c r="Q6" s="34">
        <f>COUNTIFS($B$5:$B$84,"小2",$G$5:$G$84,"○")</f>
        <v>0</v>
      </c>
      <c r="S6" s="21" t="s">
        <v>76</v>
      </c>
    </row>
    <row r="7" spans="1:19" ht="21" customHeight="1">
      <c r="A7" s="87">
        <v>2</v>
      </c>
      <c r="B7" s="89"/>
      <c r="C7" s="45"/>
      <c r="D7" s="87" t="str">
        <f>IF(OR(B7&lt;&gt;"",C7&lt;&gt;""),申込書!$M$5,"")</f>
        <v/>
      </c>
      <c r="E7" s="91"/>
      <c r="F7" s="91"/>
      <c r="G7" s="91"/>
      <c r="H7" s="91"/>
      <c r="I7" s="91"/>
      <c r="J7" s="94">
        <f t="shared" si="0"/>
        <v>0</v>
      </c>
      <c r="M7" s="33" t="s">
        <v>32</v>
      </c>
      <c r="N7" s="34">
        <f>COUNTIFS($B$5:$B$84,"小3",$E$5:$E$84,"○")</f>
        <v>0</v>
      </c>
      <c r="P7" s="33" t="s">
        <v>32</v>
      </c>
      <c r="Q7" s="34">
        <f>COUNTIFS($B$5:$B$84,"小3",$G$5:$G$84,"○")</f>
        <v>0</v>
      </c>
      <c r="S7" s="21" t="s">
        <v>77</v>
      </c>
    </row>
    <row r="8" spans="1:19" ht="21" customHeight="1">
      <c r="A8" s="88"/>
      <c r="B8" s="90"/>
      <c r="C8" s="46"/>
      <c r="D8" s="88"/>
      <c r="E8" s="92"/>
      <c r="F8" s="92"/>
      <c r="G8" s="92"/>
      <c r="H8" s="92"/>
      <c r="I8" s="92"/>
      <c r="J8" s="94"/>
      <c r="M8" s="33" t="s">
        <v>33</v>
      </c>
      <c r="N8" s="34">
        <f>COUNTIFS($B$5:$B$84,"小4",$E$5:$E$84,"○")</f>
        <v>0</v>
      </c>
      <c r="P8" s="33" t="s">
        <v>33</v>
      </c>
      <c r="Q8" s="34">
        <f>COUNTIFS($B$5:$B$84,"小4",$G$5:$G$84,"○")</f>
        <v>0</v>
      </c>
    </row>
    <row r="9" spans="1:19" ht="21" customHeight="1">
      <c r="A9" s="87">
        <v>3</v>
      </c>
      <c r="B9" s="89"/>
      <c r="C9" s="45"/>
      <c r="D9" s="87" t="str">
        <f>IF(OR(B9&lt;&gt;"",C9&lt;&gt;""),申込書!$M$5,"")</f>
        <v/>
      </c>
      <c r="E9" s="91"/>
      <c r="F9" s="91"/>
      <c r="G9" s="91"/>
      <c r="H9" s="91"/>
      <c r="I9" s="91"/>
      <c r="J9" s="94">
        <f t="shared" si="0"/>
        <v>0</v>
      </c>
      <c r="M9" s="33" t="s">
        <v>34</v>
      </c>
      <c r="N9" s="34">
        <f>COUNTIFS($B$5:$B$84,"小5",$E$5:$E$84,"○")</f>
        <v>0</v>
      </c>
      <c r="P9" s="33" t="s">
        <v>34</v>
      </c>
      <c r="Q9" s="34">
        <f>COUNTIFS($B$5:$B$84,"小5",$G$5:$G$84,"○")</f>
        <v>0</v>
      </c>
    </row>
    <row r="10" spans="1:19" ht="21" customHeight="1">
      <c r="A10" s="88"/>
      <c r="B10" s="90"/>
      <c r="C10" s="46"/>
      <c r="D10" s="88"/>
      <c r="E10" s="92"/>
      <c r="F10" s="92"/>
      <c r="G10" s="92"/>
      <c r="H10" s="92"/>
      <c r="I10" s="92"/>
      <c r="J10" s="94"/>
      <c r="M10" s="33" t="s">
        <v>28</v>
      </c>
      <c r="N10" s="34">
        <f>COUNTIFS($B$5:$B$84,"小6",$E$5:$E$84,"○")</f>
        <v>0</v>
      </c>
      <c r="P10" s="33" t="s">
        <v>28</v>
      </c>
      <c r="Q10" s="34">
        <f>COUNTIFS($B$5:$B$84,"小6",$G$5:$G$84,"○")</f>
        <v>0</v>
      </c>
    </row>
    <row r="11" spans="1:19" ht="21" customHeight="1">
      <c r="A11" s="87">
        <v>4</v>
      </c>
      <c r="B11" s="89"/>
      <c r="C11" s="45"/>
      <c r="D11" s="87" t="str">
        <f>IF(OR(B11&lt;&gt;"",C11&lt;&gt;""),申込書!$M$5,"")</f>
        <v/>
      </c>
      <c r="E11" s="91"/>
      <c r="F11" s="91"/>
      <c r="G11" s="91"/>
      <c r="H11" s="91"/>
      <c r="I11" s="91"/>
      <c r="J11" s="94">
        <f t="shared" si="0"/>
        <v>0</v>
      </c>
      <c r="M11" s="33" t="s">
        <v>35</v>
      </c>
      <c r="N11" s="34">
        <f>COUNTIFS($B$5:$B$84,"中学",$E$5:$E$84,"○")</f>
        <v>0</v>
      </c>
      <c r="P11" s="33" t="s">
        <v>35</v>
      </c>
      <c r="Q11" s="34">
        <f>COUNTIFS($B$5:$B$84,"中学",$G$5:$G$84,"○")</f>
        <v>0</v>
      </c>
    </row>
    <row r="12" spans="1:19" ht="21" customHeight="1">
      <c r="A12" s="88"/>
      <c r="B12" s="90"/>
      <c r="C12" s="46"/>
      <c r="D12" s="88"/>
      <c r="E12" s="92"/>
      <c r="F12" s="92"/>
      <c r="G12" s="92"/>
      <c r="H12" s="92"/>
      <c r="I12" s="92"/>
      <c r="J12" s="94"/>
      <c r="M12" s="33" t="s">
        <v>36</v>
      </c>
      <c r="N12" s="34">
        <f>COUNTIFS($B$5:$B$84,"高校",$E$5:$E$84,"○")</f>
        <v>0</v>
      </c>
      <c r="P12" s="33" t="s">
        <v>36</v>
      </c>
      <c r="Q12" s="34">
        <f>COUNTIFS($B$5:$B$84,"高校",$G$5:$G$84,"○")</f>
        <v>0</v>
      </c>
    </row>
    <row r="13" spans="1:19" ht="21" customHeight="1">
      <c r="A13" s="87">
        <v>5</v>
      </c>
      <c r="B13" s="89"/>
      <c r="C13" s="45"/>
      <c r="D13" s="87" t="str">
        <f>IF(OR(B13&lt;&gt;"",C13&lt;&gt;""),申込書!$M$5,"")</f>
        <v/>
      </c>
      <c r="E13" s="91"/>
      <c r="F13" s="91"/>
      <c r="G13" s="91"/>
      <c r="H13" s="91"/>
      <c r="I13" s="91"/>
      <c r="J13" s="94">
        <f t="shared" si="0"/>
        <v>0</v>
      </c>
      <c r="M13" s="35" t="s">
        <v>37</v>
      </c>
      <c r="N13" s="34">
        <f>COUNTIFS($B$5:$B$84,"大学・一般",$E$5:$E$84,"○")</f>
        <v>0</v>
      </c>
      <c r="P13" s="35" t="s">
        <v>37</v>
      </c>
      <c r="Q13" s="34">
        <f>COUNTIFS($B$5:$B$84,"大学・一般",$G$5:$G$84,"○")</f>
        <v>0</v>
      </c>
    </row>
    <row r="14" spans="1:19" ht="21" customHeight="1" thickBot="1">
      <c r="A14" s="88"/>
      <c r="B14" s="90"/>
      <c r="C14" s="46"/>
      <c r="D14" s="88"/>
      <c r="E14" s="92"/>
      <c r="F14" s="92"/>
      <c r="G14" s="92"/>
      <c r="H14" s="92"/>
      <c r="I14" s="92"/>
      <c r="J14" s="94"/>
      <c r="M14" s="36" t="s">
        <v>38</v>
      </c>
      <c r="N14" s="34">
        <f>COUNTIFS($B$5:$B$84,"シニア",$E$5:$E$84,"○")</f>
        <v>0</v>
      </c>
      <c r="P14" s="36" t="s">
        <v>38</v>
      </c>
      <c r="Q14" s="34">
        <f>COUNTIFS($B$5:$B$84,"シニア",$G$5:$G$84,"○")</f>
        <v>0</v>
      </c>
    </row>
    <row r="15" spans="1:19" ht="21" customHeight="1" thickBot="1">
      <c r="A15" s="87">
        <v>6</v>
      </c>
      <c r="B15" s="89"/>
      <c r="C15" s="45"/>
      <c r="D15" s="87" t="str">
        <f>IF(OR(B15&lt;&gt;"",C15&lt;&gt;""),申込書!$M$5,"")</f>
        <v/>
      </c>
      <c r="E15" s="91"/>
      <c r="F15" s="91"/>
      <c r="G15" s="91"/>
      <c r="H15" s="91"/>
      <c r="I15" s="91"/>
      <c r="J15" s="94">
        <f t="shared" si="0"/>
        <v>0</v>
      </c>
      <c r="M15" s="37" t="s">
        <v>41</v>
      </c>
      <c r="N15" s="34">
        <f>SUM(N4:N14)</f>
        <v>0</v>
      </c>
      <c r="P15" s="37" t="s">
        <v>41</v>
      </c>
      <c r="Q15" s="34">
        <f>SUM(Q4:Q14)</f>
        <v>0</v>
      </c>
    </row>
    <row r="16" spans="1:19" ht="21" customHeight="1">
      <c r="A16" s="88"/>
      <c r="B16" s="90"/>
      <c r="C16" s="46"/>
      <c r="D16" s="88"/>
      <c r="E16" s="92"/>
      <c r="F16" s="92"/>
      <c r="G16" s="92"/>
      <c r="H16" s="92"/>
      <c r="I16" s="92"/>
      <c r="J16" s="94"/>
    </row>
    <row r="17" spans="1:14" ht="21" customHeight="1">
      <c r="A17" s="87">
        <v>7</v>
      </c>
      <c r="B17" s="89"/>
      <c r="C17" s="45"/>
      <c r="D17" s="87" t="str">
        <f>IF(OR(B17&lt;&gt;"",C17&lt;&gt;""),申込書!$M$5,"")</f>
        <v/>
      </c>
      <c r="E17" s="91"/>
      <c r="F17" s="91"/>
      <c r="G17" s="91"/>
      <c r="H17" s="91"/>
      <c r="I17" s="91"/>
      <c r="J17" s="94">
        <f t="shared" si="0"/>
        <v>0</v>
      </c>
      <c r="M17" s="21" t="s">
        <v>78</v>
      </c>
      <c r="N17" s="32">
        <f>COUNTIF(J4:J53,1)</f>
        <v>0</v>
      </c>
    </row>
    <row r="18" spans="1:14" ht="21" customHeight="1">
      <c r="A18" s="88"/>
      <c r="B18" s="90"/>
      <c r="C18" s="46"/>
      <c r="D18" s="88"/>
      <c r="E18" s="92"/>
      <c r="F18" s="92"/>
      <c r="G18" s="92"/>
      <c r="H18" s="92"/>
      <c r="I18" s="92"/>
      <c r="J18" s="94"/>
      <c r="M18" s="21" t="s">
        <v>79</v>
      </c>
      <c r="N18" s="32">
        <f>COUNTIF(J4:J53,2)</f>
        <v>0</v>
      </c>
    </row>
    <row r="19" spans="1:14" ht="21" customHeight="1">
      <c r="A19" s="87">
        <v>8</v>
      </c>
      <c r="B19" s="89"/>
      <c r="C19" s="45"/>
      <c r="D19" s="87" t="str">
        <f>IF(OR(B19&lt;&gt;"",C19&lt;&gt;""),申込書!$M$5,"")</f>
        <v/>
      </c>
      <c r="E19" s="91"/>
      <c r="F19" s="91"/>
      <c r="G19" s="91"/>
      <c r="H19" s="91"/>
      <c r="I19" s="91"/>
      <c r="J19" s="94">
        <f t="shared" si="0"/>
        <v>0</v>
      </c>
    </row>
    <row r="20" spans="1:14" ht="21" customHeight="1">
      <c r="A20" s="88"/>
      <c r="B20" s="90"/>
      <c r="C20" s="46"/>
      <c r="D20" s="88"/>
      <c r="E20" s="92"/>
      <c r="F20" s="92"/>
      <c r="G20" s="92"/>
      <c r="H20" s="92"/>
      <c r="I20" s="92"/>
      <c r="J20" s="94"/>
    </row>
    <row r="21" spans="1:14" ht="21" customHeight="1">
      <c r="A21" s="87">
        <v>9</v>
      </c>
      <c r="B21" s="89"/>
      <c r="C21" s="45"/>
      <c r="D21" s="87" t="str">
        <f>IF(OR(B21&lt;&gt;"",C21&lt;&gt;""),申込書!$M$5,"")</f>
        <v/>
      </c>
      <c r="E21" s="91"/>
      <c r="F21" s="91"/>
      <c r="G21" s="91"/>
      <c r="H21" s="91"/>
      <c r="I21" s="91"/>
      <c r="J21" s="94">
        <f t="shared" si="0"/>
        <v>0</v>
      </c>
    </row>
    <row r="22" spans="1:14" ht="21" customHeight="1">
      <c r="A22" s="88"/>
      <c r="B22" s="90"/>
      <c r="C22" s="46"/>
      <c r="D22" s="88"/>
      <c r="E22" s="92"/>
      <c r="F22" s="92"/>
      <c r="G22" s="92"/>
      <c r="H22" s="92"/>
      <c r="I22" s="92"/>
      <c r="J22" s="94"/>
    </row>
    <row r="23" spans="1:14" ht="21" customHeight="1">
      <c r="A23" s="87">
        <v>10</v>
      </c>
      <c r="B23" s="89"/>
      <c r="C23" s="45"/>
      <c r="D23" s="87" t="str">
        <f>IF(OR(B23&lt;&gt;"",C23&lt;&gt;""),申込書!$M$5,"")</f>
        <v/>
      </c>
      <c r="E23" s="91"/>
      <c r="F23" s="91"/>
      <c r="G23" s="91"/>
      <c r="H23" s="91"/>
      <c r="I23" s="91"/>
      <c r="J23" s="94">
        <f t="shared" si="0"/>
        <v>0</v>
      </c>
    </row>
    <row r="24" spans="1:14" ht="21" customHeight="1">
      <c r="A24" s="88"/>
      <c r="B24" s="90"/>
      <c r="C24" s="46"/>
      <c r="D24" s="88"/>
      <c r="E24" s="92"/>
      <c r="F24" s="92"/>
      <c r="G24" s="92"/>
      <c r="H24" s="92"/>
      <c r="I24" s="92"/>
      <c r="J24" s="94"/>
    </row>
    <row r="25" spans="1:14" ht="21" customHeight="1">
      <c r="A25" s="87">
        <v>11</v>
      </c>
      <c r="B25" s="89"/>
      <c r="C25" s="45"/>
      <c r="D25" s="87" t="str">
        <f>IF(OR(B25&lt;&gt;"",C25&lt;&gt;""),申込書!$M$5,"")</f>
        <v/>
      </c>
      <c r="E25" s="91"/>
      <c r="F25" s="91"/>
      <c r="G25" s="91"/>
      <c r="H25" s="91"/>
      <c r="I25" s="91"/>
      <c r="J25" s="94">
        <f t="shared" si="0"/>
        <v>0</v>
      </c>
    </row>
    <row r="26" spans="1:14" ht="21" customHeight="1">
      <c r="A26" s="88"/>
      <c r="B26" s="90"/>
      <c r="C26" s="46"/>
      <c r="D26" s="88"/>
      <c r="E26" s="92"/>
      <c r="F26" s="92"/>
      <c r="G26" s="92"/>
      <c r="H26" s="92"/>
      <c r="I26" s="92"/>
      <c r="J26" s="94"/>
    </row>
    <row r="27" spans="1:14" ht="21" customHeight="1">
      <c r="A27" s="87">
        <v>12</v>
      </c>
      <c r="B27" s="89"/>
      <c r="C27" s="45"/>
      <c r="D27" s="87" t="str">
        <f>IF(OR(B27&lt;&gt;"",C27&lt;&gt;""),申込書!$M$5,"")</f>
        <v/>
      </c>
      <c r="E27" s="91"/>
      <c r="F27" s="91"/>
      <c r="G27" s="91"/>
      <c r="H27" s="91"/>
      <c r="I27" s="91"/>
      <c r="J27" s="94">
        <f t="shared" si="0"/>
        <v>0</v>
      </c>
    </row>
    <row r="28" spans="1:14" ht="21" customHeight="1">
      <c r="A28" s="88"/>
      <c r="B28" s="90"/>
      <c r="C28" s="46"/>
      <c r="D28" s="88"/>
      <c r="E28" s="92"/>
      <c r="F28" s="92"/>
      <c r="G28" s="92"/>
      <c r="H28" s="92"/>
      <c r="I28" s="92"/>
      <c r="J28" s="94"/>
    </row>
    <row r="29" spans="1:14" ht="21" customHeight="1">
      <c r="A29" s="87">
        <v>13</v>
      </c>
      <c r="B29" s="89"/>
      <c r="C29" s="45"/>
      <c r="D29" s="87" t="str">
        <f>IF(OR(B29&lt;&gt;"",C29&lt;&gt;""),申込書!$M$5,"")</f>
        <v/>
      </c>
      <c r="E29" s="91"/>
      <c r="F29" s="91"/>
      <c r="G29" s="91"/>
      <c r="H29" s="91"/>
      <c r="I29" s="91"/>
      <c r="J29" s="94">
        <f t="shared" si="0"/>
        <v>0</v>
      </c>
    </row>
    <row r="30" spans="1:14" ht="21" customHeight="1">
      <c r="A30" s="88"/>
      <c r="B30" s="90"/>
      <c r="C30" s="46"/>
      <c r="D30" s="88"/>
      <c r="E30" s="92"/>
      <c r="F30" s="92"/>
      <c r="G30" s="92"/>
      <c r="H30" s="92"/>
      <c r="I30" s="92"/>
      <c r="J30" s="94"/>
    </row>
    <row r="31" spans="1:14" ht="21" customHeight="1">
      <c r="A31" s="87">
        <v>14</v>
      </c>
      <c r="B31" s="89"/>
      <c r="C31" s="45"/>
      <c r="D31" s="87" t="str">
        <f>IF(OR(B31&lt;&gt;"",C31&lt;&gt;""),申込書!$M$5,"")</f>
        <v/>
      </c>
      <c r="E31" s="91"/>
      <c r="F31" s="91"/>
      <c r="G31" s="91"/>
      <c r="H31" s="91"/>
      <c r="I31" s="91"/>
      <c r="J31" s="94">
        <f t="shared" si="0"/>
        <v>0</v>
      </c>
    </row>
    <row r="32" spans="1:14" ht="21" customHeight="1">
      <c r="A32" s="88"/>
      <c r="B32" s="90"/>
      <c r="C32" s="46"/>
      <c r="D32" s="88"/>
      <c r="E32" s="92"/>
      <c r="F32" s="92"/>
      <c r="G32" s="92"/>
      <c r="H32" s="92"/>
      <c r="I32" s="92"/>
      <c r="J32" s="94"/>
    </row>
    <row r="33" spans="1:10" ht="21" customHeight="1">
      <c r="A33" s="87">
        <v>15</v>
      </c>
      <c r="B33" s="89"/>
      <c r="C33" s="45"/>
      <c r="D33" s="87" t="str">
        <f>IF(OR(B33&lt;&gt;"",C33&lt;&gt;""),申込書!$M$5,"")</f>
        <v/>
      </c>
      <c r="E33" s="91"/>
      <c r="F33" s="91"/>
      <c r="G33" s="91"/>
      <c r="H33" s="91"/>
      <c r="I33" s="91"/>
      <c r="J33" s="94">
        <f t="shared" si="0"/>
        <v>0</v>
      </c>
    </row>
    <row r="34" spans="1:10" ht="21" customHeight="1">
      <c r="A34" s="88"/>
      <c r="B34" s="90"/>
      <c r="C34" s="46"/>
      <c r="D34" s="88"/>
      <c r="E34" s="92"/>
      <c r="F34" s="92"/>
      <c r="G34" s="92"/>
      <c r="H34" s="92"/>
      <c r="I34" s="92"/>
      <c r="J34" s="94"/>
    </row>
    <row r="35" spans="1:10" ht="21" customHeight="1">
      <c r="A35" s="87">
        <v>16</v>
      </c>
      <c r="B35" s="89"/>
      <c r="C35" s="45"/>
      <c r="D35" s="87" t="str">
        <f>IF(OR(B35&lt;&gt;"",C35&lt;&gt;""),申込書!$M$5,"")</f>
        <v/>
      </c>
      <c r="E35" s="91"/>
      <c r="F35" s="91"/>
      <c r="G35" s="91"/>
      <c r="H35" s="91"/>
      <c r="I35" s="91"/>
      <c r="J35" s="94">
        <f t="shared" si="0"/>
        <v>0</v>
      </c>
    </row>
    <row r="36" spans="1:10" ht="21" customHeight="1">
      <c r="A36" s="88"/>
      <c r="B36" s="90"/>
      <c r="C36" s="46"/>
      <c r="D36" s="88"/>
      <c r="E36" s="92"/>
      <c r="F36" s="92"/>
      <c r="G36" s="92"/>
      <c r="H36" s="92"/>
      <c r="I36" s="92"/>
      <c r="J36" s="94"/>
    </row>
    <row r="37" spans="1:10" ht="21" customHeight="1">
      <c r="A37" s="87">
        <v>17</v>
      </c>
      <c r="B37" s="89"/>
      <c r="C37" s="45"/>
      <c r="D37" s="87" t="str">
        <f>IF(OR(B37&lt;&gt;"",C37&lt;&gt;""),申込書!$M$5,"")</f>
        <v/>
      </c>
      <c r="E37" s="91"/>
      <c r="F37" s="91"/>
      <c r="G37" s="91"/>
      <c r="H37" s="91"/>
      <c r="I37" s="91"/>
      <c r="J37" s="94">
        <f t="shared" si="0"/>
        <v>0</v>
      </c>
    </row>
    <row r="38" spans="1:10" ht="21" customHeight="1">
      <c r="A38" s="88"/>
      <c r="B38" s="90"/>
      <c r="C38" s="46"/>
      <c r="D38" s="88"/>
      <c r="E38" s="92"/>
      <c r="F38" s="92"/>
      <c r="G38" s="92"/>
      <c r="H38" s="92"/>
      <c r="I38" s="92"/>
      <c r="J38" s="94"/>
    </row>
    <row r="39" spans="1:10" ht="21" customHeight="1">
      <c r="A39" s="87">
        <v>18</v>
      </c>
      <c r="B39" s="89"/>
      <c r="C39" s="45"/>
      <c r="D39" s="87" t="str">
        <f>IF(OR(B39&lt;&gt;"",C39&lt;&gt;""),申込書!$M$5,"")</f>
        <v/>
      </c>
      <c r="E39" s="91"/>
      <c r="F39" s="91"/>
      <c r="G39" s="91"/>
      <c r="H39" s="91"/>
      <c r="I39" s="91"/>
      <c r="J39" s="94">
        <f t="shared" si="0"/>
        <v>0</v>
      </c>
    </row>
    <row r="40" spans="1:10" ht="21" customHeight="1">
      <c r="A40" s="88"/>
      <c r="B40" s="90"/>
      <c r="C40" s="46"/>
      <c r="D40" s="88"/>
      <c r="E40" s="92"/>
      <c r="F40" s="92"/>
      <c r="G40" s="92"/>
      <c r="H40" s="92"/>
      <c r="I40" s="92"/>
      <c r="J40" s="94"/>
    </row>
    <row r="41" spans="1:10" ht="21" customHeight="1">
      <c r="A41" s="87">
        <v>19</v>
      </c>
      <c r="B41" s="89"/>
      <c r="C41" s="45"/>
      <c r="D41" s="87" t="str">
        <f>IF(OR(B41&lt;&gt;"",C41&lt;&gt;""),申込書!$M$5,"")</f>
        <v/>
      </c>
      <c r="E41" s="91"/>
      <c r="F41" s="91"/>
      <c r="G41" s="91"/>
      <c r="H41" s="91"/>
      <c r="I41" s="91"/>
      <c r="J41" s="94">
        <f t="shared" si="0"/>
        <v>0</v>
      </c>
    </row>
    <row r="42" spans="1:10" ht="21" customHeight="1">
      <c r="A42" s="88"/>
      <c r="B42" s="90"/>
      <c r="C42" s="46"/>
      <c r="D42" s="88"/>
      <c r="E42" s="92"/>
      <c r="F42" s="92"/>
      <c r="G42" s="92"/>
      <c r="H42" s="92"/>
      <c r="I42" s="92"/>
      <c r="J42" s="94"/>
    </row>
    <row r="43" spans="1:10" ht="21" customHeight="1">
      <c r="A43" s="87">
        <v>20</v>
      </c>
      <c r="B43" s="89"/>
      <c r="C43" s="45"/>
      <c r="D43" s="87" t="str">
        <f>IF(OR(B43&lt;&gt;"",C43&lt;&gt;""),申込書!$M$5,"")</f>
        <v/>
      </c>
      <c r="E43" s="91"/>
      <c r="F43" s="91"/>
      <c r="G43" s="91"/>
      <c r="H43" s="91"/>
      <c r="I43" s="91"/>
      <c r="J43" s="94">
        <f t="shared" si="0"/>
        <v>0</v>
      </c>
    </row>
    <row r="44" spans="1:10" ht="21" customHeight="1">
      <c r="A44" s="88"/>
      <c r="B44" s="90"/>
      <c r="C44" s="46"/>
      <c r="D44" s="88"/>
      <c r="E44" s="92"/>
      <c r="F44" s="92"/>
      <c r="G44" s="92"/>
      <c r="H44" s="92"/>
      <c r="I44" s="92"/>
      <c r="J44" s="94"/>
    </row>
    <row r="45" spans="1:10" ht="21" customHeight="1">
      <c r="A45" s="87">
        <v>21</v>
      </c>
      <c r="B45" s="89"/>
      <c r="C45" s="45"/>
      <c r="D45" s="87" t="str">
        <f>IF(OR(B45&lt;&gt;"",C45&lt;&gt;""),申込書!$M$5,"")</f>
        <v/>
      </c>
      <c r="E45" s="91"/>
      <c r="F45" s="91"/>
      <c r="G45" s="91"/>
      <c r="H45" s="91"/>
      <c r="I45" s="91"/>
      <c r="J45" s="94">
        <f t="shared" si="0"/>
        <v>0</v>
      </c>
    </row>
    <row r="46" spans="1:10" ht="21" customHeight="1">
      <c r="A46" s="88"/>
      <c r="B46" s="90"/>
      <c r="C46" s="46"/>
      <c r="D46" s="88"/>
      <c r="E46" s="92"/>
      <c r="F46" s="92"/>
      <c r="G46" s="92"/>
      <c r="H46" s="92"/>
      <c r="I46" s="92"/>
      <c r="J46" s="94"/>
    </row>
    <row r="47" spans="1:10" ht="21" customHeight="1">
      <c r="A47" s="87">
        <v>22</v>
      </c>
      <c r="B47" s="89"/>
      <c r="C47" s="45"/>
      <c r="D47" s="87" t="str">
        <f>IF(OR(B47&lt;&gt;"",C47&lt;&gt;""),申込書!$M$5,"")</f>
        <v/>
      </c>
      <c r="E47" s="91"/>
      <c r="F47" s="91"/>
      <c r="G47" s="91"/>
      <c r="H47" s="91"/>
      <c r="I47" s="91"/>
      <c r="J47" s="94">
        <f t="shared" si="0"/>
        <v>0</v>
      </c>
    </row>
    <row r="48" spans="1:10" ht="21" customHeight="1">
      <c r="A48" s="88"/>
      <c r="B48" s="90"/>
      <c r="C48" s="46"/>
      <c r="D48" s="88"/>
      <c r="E48" s="92"/>
      <c r="F48" s="92"/>
      <c r="G48" s="92"/>
      <c r="H48" s="92"/>
      <c r="I48" s="92"/>
      <c r="J48" s="94"/>
    </row>
    <row r="49" spans="1:10" ht="21" customHeight="1">
      <c r="A49" s="87">
        <v>23</v>
      </c>
      <c r="B49" s="89"/>
      <c r="C49" s="45"/>
      <c r="D49" s="87" t="str">
        <f>IF(OR(B49&lt;&gt;"",C49&lt;&gt;""),申込書!$M$5,"")</f>
        <v/>
      </c>
      <c r="E49" s="91"/>
      <c r="F49" s="91"/>
      <c r="G49" s="91"/>
      <c r="H49" s="91"/>
      <c r="I49" s="91"/>
      <c r="J49" s="94">
        <f t="shared" si="0"/>
        <v>0</v>
      </c>
    </row>
    <row r="50" spans="1:10" ht="21" customHeight="1">
      <c r="A50" s="88"/>
      <c r="B50" s="90"/>
      <c r="C50" s="46"/>
      <c r="D50" s="88"/>
      <c r="E50" s="92"/>
      <c r="F50" s="92"/>
      <c r="G50" s="92"/>
      <c r="H50" s="92"/>
      <c r="I50" s="92"/>
      <c r="J50" s="94"/>
    </row>
    <row r="51" spans="1:10" ht="21" customHeight="1">
      <c r="A51" s="87">
        <v>24</v>
      </c>
      <c r="B51" s="89"/>
      <c r="C51" s="45"/>
      <c r="D51" s="87" t="str">
        <f>IF(OR(B51&lt;&gt;"",C51&lt;&gt;""),申込書!$M$5,"")</f>
        <v/>
      </c>
      <c r="E51" s="91"/>
      <c r="F51" s="91"/>
      <c r="G51" s="91"/>
      <c r="H51" s="91"/>
      <c r="I51" s="91"/>
      <c r="J51" s="94">
        <f t="shared" si="0"/>
        <v>0</v>
      </c>
    </row>
    <row r="52" spans="1:10" ht="21" customHeight="1">
      <c r="A52" s="88"/>
      <c r="B52" s="90"/>
      <c r="C52" s="46"/>
      <c r="D52" s="88"/>
      <c r="E52" s="92"/>
      <c r="F52" s="92"/>
      <c r="G52" s="92"/>
      <c r="H52" s="92"/>
      <c r="I52" s="92"/>
      <c r="J52" s="94"/>
    </row>
    <row r="53" spans="1:10" ht="21" customHeight="1">
      <c r="A53" s="87">
        <v>25</v>
      </c>
      <c r="B53" s="89"/>
      <c r="C53" s="45"/>
      <c r="D53" s="87" t="str">
        <f>IF(OR(B53&lt;&gt;"",C53&lt;&gt;""),申込書!$M$5,"")</f>
        <v/>
      </c>
      <c r="E53" s="91"/>
      <c r="F53" s="91"/>
      <c r="G53" s="91"/>
      <c r="H53" s="91"/>
      <c r="I53" s="91"/>
      <c r="J53" s="94">
        <f t="shared" si="0"/>
        <v>0</v>
      </c>
    </row>
    <row r="54" spans="1:10" ht="21" customHeight="1">
      <c r="A54" s="88"/>
      <c r="B54" s="90"/>
      <c r="C54" s="46"/>
      <c r="D54" s="88"/>
      <c r="E54" s="92"/>
      <c r="F54" s="92"/>
      <c r="G54" s="92"/>
      <c r="H54" s="92"/>
      <c r="I54" s="92"/>
      <c r="J54" s="94"/>
    </row>
    <row r="55" spans="1:10" ht="21" customHeight="1">
      <c r="A55" s="87">
        <v>26</v>
      </c>
      <c r="B55" s="89"/>
      <c r="C55" s="45"/>
      <c r="D55" s="87" t="str">
        <f>IF(OR(B55&lt;&gt;"",C55&lt;&gt;""),申込書!$M$5,"")</f>
        <v/>
      </c>
      <c r="E55" s="91"/>
      <c r="F55" s="91"/>
      <c r="G55" s="91"/>
      <c r="H55" s="91"/>
      <c r="I55" s="91"/>
      <c r="J55" s="94">
        <f t="shared" si="0"/>
        <v>0</v>
      </c>
    </row>
    <row r="56" spans="1:10" ht="21" customHeight="1">
      <c r="A56" s="88"/>
      <c r="B56" s="90"/>
      <c r="C56" s="46"/>
      <c r="D56" s="88"/>
      <c r="E56" s="92"/>
      <c r="F56" s="92"/>
      <c r="G56" s="92"/>
      <c r="H56" s="92"/>
      <c r="I56" s="92"/>
      <c r="J56" s="94"/>
    </row>
    <row r="57" spans="1:10" ht="21" customHeight="1">
      <c r="A57" s="87">
        <v>27</v>
      </c>
      <c r="B57" s="89"/>
      <c r="C57" s="45"/>
      <c r="D57" s="87" t="str">
        <f>IF(OR(B57&lt;&gt;"",C57&lt;&gt;""),申込書!$M$5,"")</f>
        <v/>
      </c>
      <c r="E57" s="91"/>
      <c r="F57" s="91"/>
      <c r="G57" s="91"/>
      <c r="H57" s="91"/>
      <c r="I57" s="91"/>
      <c r="J57" s="94">
        <f t="shared" si="0"/>
        <v>0</v>
      </c>
    </row>
    <row r="58" spans="1:10" ht="21" customHeight="1">
      <c r="A58" s="88"/>
      <c r="B58" s="90"/>
      <c r="C58" s="46"/>
      <c r="D58" s="88"/>
      <c r="E58" s="92"/>
      <c r="F58" s="92"/>
      <c r="G58" s="92"/>
      <c r="H58" s="92"/>
      <c r="I58" s="92"/>
      <c r="J58" s="94"/>
    </row>
    <row r="59" spans="1:10" ht="21" customHeight="1">
      <c r="A59" s="87">
        <v>28</v>
      </c>
      <c r="B59" s="89"/>
      <c r="C59" s="45"/>
      <c r="D59" s="87" t="str">
        <f>IF(OR(B59&lt;&gt;"",C59&lt;&gt;""),申込書!$M$5,"")</f>
        <v/>
      </c>
      <c r="E59" s="91"/>
      <c r="F59" s="91"/>
      <c r="G59" s="91"/>
      <c r="H59" s="91"/>
      <c r="I59" s="91"/>
      <c r="J59" s="94">
        <f t="shared" si="0"/>
        <v>0</v>
      </c>
    </row>
    <row r="60" spans="1:10" ht="21" customHeight="1">
      <c r="A60" s="88"/>
      <c r="B60" s="90"/>
      <c r="C60" s="46"/>
      <c r="D60" s="88"/>
      <c r="E60" s="92"/>
      <c r="F60" s="92"/>
      <c r="G60" s="92"/>
      <c r="H60" s="92"/>
      <c r="I60" s="92"/>
      <c r="J60" s="94"/>
    </row>
    <row r="61" spans="1:10" ht="21" customHeight="1">
      <c r="A61" s="87">
        <v>29</v>
      </c>
      <c r="B61" s="89"/>
      <c r="C61" s="45"/>
      <c r="D61" s="87" t="str">
        <f>IF(OR(B61&lt;&gt;"",C61&lt;&gt;""),申込書!$M$5,"")</f>
        <v/>
      </c>
      <c r="E61" s="91"/>
      <c r="F61" s="91"/>
      <c r="G61" s="91"/>
      <c r="H61" s="91"/>
      <c r="I61" s="91"/>
      <c r="J61" s="94">
        <f t="shared" si="0"/>
        <v>0</v>
      </c>
    </row>
    <row r="62" spans="1:10" ht="21" customHeight="1">
      <c r="A62" s="88"/>
      <c r="B62" s="90"/>
      <c r="C62" s="46"/>
      <c r="D62" s="88"/>
      <c r="E62" s="92"/>
      <c r="F62" s="92"/>
      <c r="G62" s="92"/>
      <c r="H62" s="92"/>
      <c r="I62" s="92"/>
      <c r="J62" s="94"/>
    </row>
    <row r="63" spans="1:10" ht="21" customHeight="1">
      <c r="A63" s="87">
        <v>30</v>
      </c>
      <c r="B63" s="89"/>
      <c r="C63" s="45"/>
      <c r="D63" s="87" t="str">
        <f>IF(OR(B63&lt;&gt;"",C63&lt;&gt;""),申込書!$M$5,"")</f>
        <v/>
      </c>
      <c r="E63" s="91"/>
      <c r="F63" s="91"/>
      <c r="G63" s="91"/>
      <c r="H63" s="91"/>
      <c r="I63" s="91"/>
      <c r="J63" s="94">
        <f t="shared" si="0"/>
        <v>0</v>
      </c>
    </row>
    <row r="64" spans="1:10" ht="21" customHeight="1">
      <c r="A64" s="88"/>
      <c r="B64" s="90"/>
      <c r="C64" s="46"/>
      <c r="D64" s="88"/>
      <c r="E64" s="92"/>
      <c r="F64" s="92"/>
      <c r="G64" s="92"/>
      <c r="H64" s="92"/>
      <c r="I64" s="92"/>
      <c r="J64" s="94"/>
    </row>
    <row r="65" spans="1:10" ht="21" customHeight="1">
      <c r="A65" s="87">
        <v>31</v>
      </c>
      <c r="B65" s="89"/>
      <c r="C65" s="45"/>
      <c r="D65" s="87" t="str">
        <f>IF(OR(B65&lt;&gt;"",C65&lt;&gt;""),申込書!$M$5,"")</f>
        <v/>
      </c>
      <c r="E65" s="91"/>
      <c r="F65" s="91"/>
      <c r="G65" s="91"/>
      <c r="H65" s="91"/>
      <c r="I65" s="91"/>
      <c r="J65" s="94">
        <f t="shared" si="0"/>
        <v>0</v>
      </c>
    </row>
    <row r="66" spans="1:10" ht="21" customHeight="1">
      <c r="A66" s="88"/>
      <c r="B66" s="90"/>
      <c r="C66" s="46"/>
      <c r="D66" s="88"/>
      <c r="E66" s="92"/>
      <c r="F66" s="92"/>
      <c r="G66" s="92"/>
      <c r="H66" s="92"/>
      <c r="I66" s="92"/>
      <c r="J66" s="94"/>
    </row>
    <row r="67" spans="1:10" ht="21" customHeight="1">
      <c r="A67" s="87">
        <v>32</v>
      </c>
      <c r="B67" s="89"/>
      <c r="C67" s="45"/>
      <c r="D67" s="87" t="str">
        <f>IF(OR(B67&lt;&gt;"",C67&lt;&gt;""),申込書!$M$5,"")</f>
        <v/>
      </c>
      <c r="E67" s="91"/>
      <c r="F67" s="91"/>
      <c r="G67" s="91"/>
      <c r="H67" s="91"/>
      <c r="I67" s="91"/>
      <c r="J67" s="94">
        <f t="shared" si="0"/>
        <v>0</v>
      </c>
    </row>
    <row r="68" spans="1:10" ht="21" customHeight="1">
      <c r="A68" s="88"/>
      <c r="B68" s="90"/>
      <c r="C68" s="46"/>
      <c r="D68" s="88"/>
      <c r="E68" s="92"/>
      <c r="F68" s="92"/>
      <c r="G68" s="92"/>
      <c r="H68" s="92"/>
      <c r="I68" s="92"/>
      <c r="J68" s="94"/>
    </row>
    <row r="69" spans="1:10" ht="21" customHeight="1">
      <c r="A69" s="87">
        <v>33</v>
      </c>
      <c r="B69" s="89"/>
      <c r="C69" s="45"/>
      <c r="D69" s="87" t="str">
        <f>IF(OR(B69&lt;&gt;"",C69&lt;&gt;""),申込書!$M$5,"")</f>
        <v/>
      </c>
      <c r="E69" s="91"/>
      <c r="F69" s="91"/>
      <c r="G69" s="91"/>
      <c r="H69" s="91"/>
      <c r="I69" s="91"/>
      <c r="J69" s="94">
        <f t="shared" ref="J69:J83" si="1">COUNTIFS(E69:G69,"○")</f>
        <v>0</v>
      </c>
    </row>
    <row r="70" spans="1:10" ht="21" customHeight="1">
      <c r="A70" s="88"/>
      <c r="B70" s="90"/>
      <c r="C70" s="46"/>
      <c r="D70" s="88"/>
      <c r="E70" s="92"/>
      <c r="F70" s="92"/>
      <c r="G70" s="92"/>
      <c r="H70" s="92"/>
      <c r="I70" s="92"/>
      <c r="J70" s="94"/>
    </row>
    <row r="71" spans="1:10" ht="21" customHeight="1">
      <c r="A71" s="87">
        <v>34</v>
      </c>
      <c r="B71" s="89"/>
      <c r="C71" s="45"/>
      <c r="D71" s="87" t="str">
        <f>IF(OR(B71&lt;&gt;"",C71&lt;&gt;""),申込書!$M$5,"")</f>
        <v/>
      </c>
      <c r="E71" s="91"/>
      <c r="F71" s="91"/>
      <c r="G71" s="91"/>
      <c r="H71" s="91"/>
      <c r="I71" s="91"/>
      <c r="J71" s="94">
        <f t="shared" si="1"/>
        <v>0</v>
      </c>
    </row>
    <row r="72" spans="1:10" ht="21" customHeight="1">
      <c r="A72" s="88"/>
      <c r="B72" s="90"/>
      <c r="C72" s="46"/>
      <c r="D72" s="88"/>
      <c r="E72" s="92"/>
      <c r="F72" s="92"/>
      <c r="G72" s="92"/>
      <c r="H72" s="92"/>
      <c r="I72" s="92"/>
      <c r="J72" s="94"/>
    </row>
    <row r="73" spans="1:10" ht="21" customHeight="1">
      <c r="A73" s="87">
        <v>35</v>
      </c>
      <c r="B73" s="89"/>
      <c r="C73" s="45"/>
      <c r="D73" s="87" t="str">
        <f>IF(OR(B73&lt;&gt;"",C73&lt;&gt;""),申込書!$M$5,"")</f>
        <v/>
      </c>
      <c r="E73" s="91"/>
      <c r="F73" s="91"/>
      <c r="G73" s="91"/>
      <c r="H73" s="91"/>
      <c r="I73" s="91"/>
      <c r="J73" s="94">
        <f t="shared" si="1"/>
        <v>0</v>
      </c>
    </row>
    <row r="74" spans="1:10" ht="21" customHeight="1">
      <c r="A74" s="88"/>
      <c r="B74" s="90"/>
      <c r="C74" s="46"/>
      <c r="D74" s="88"/>
      <c r="E74" s="92"/>
      <c r="F74" s="92"/>
      <c r="G74" s="92"/>
      <c r="H74" s="92"/>
      <c r="I74" s="92"/>
      <c r="J74" s="94"/>
    </row>
    <row r="75" spans="1:10" ht="21" customHeight="1">
      <c r="A75" s="87">
        <v>36</v>
      </c>
      <c r="B75" s="89"/>
      <c r="C75" s="45"/>
      <c r="D75" s="87" t="str">
        <f>IF(OR(B75&lt;&gt;"",C75&lt;&gt;""),申込書!$M$5,"")</f>
        <v/>
      </c>
      <c r="E75" s="91"/>
      <c r="F75" s="91"/>
      <c r="G75" s="91"/>
      <c r="H75" s="91"/>
      <c r="I75" s="91"/>
      <c r="J75" s="94">
        <f t="shared" si="1"/>
        <v>0</v>
      </c>
    </row>
    <row r="76" spans="1:10" ht="21" customHeight="1">
      <c r="A76" s="88"/>
      <c r="B76" s="90"/>
      <c r="C76" s="46"/>
      <c r="D76" s="88"/>
      <c r="E76" s="92"/>
      <c r="F76" s="92"/>
      <c r="G76" s="92"/>
      <c r="H76" s="92"/>
      <c r="I76" s="92"/>
      <c r="J76" s="94"/>
    </row>
    <row r="77" spans="1:10" ht="21" customHeight="1">
      <c r="A77" s="87">
        <v>37</v>
      </c>
      <c r="B77" s="89"/>
      <c r="C77" s="45"/>
      <c r="D77" s="87" t="str">
        <f>IF(OR(B77&lt;&gt;"",C77&lt;&gt;""),申込書!$M$5,"")</f>
        <v/>
      </c>
      <c r="E77" s="91"/>
      <c r="F77" s="91"/>
      <c r="G77" s="91"/>
      <c r="H77" s="91"/>
      <c r="I77" s="91"/>
      <c r="J77" s="94">
        <f t="shared" si="1"/>
        <v>0</v>
      </c>
    </row>
    <row r="78" spans="1:10" ht="21" customHeight="1">
      <c r="A78" s="88"/>
      <c r="B78" s="90"/>
      <c r="C78" s="46"/>
      <c r="D78" s="88"/>
      <c r="E78" s="92"/>
      <c r="F78" s="92"/>
      <c r="G78" s="92"/>
      <c r="H78" s="92"/>
      <c r="I78" s="92"/>
      <c r="J78" s="94"/>
    </row>
    <row r="79" spans="1:10" ht="21" customHeight="1">
      <c r="A79" s="87">
        <v>38</v>
      </c>
      <c r="B79" s="89"/>
      <c r="C79" s="45"/>
      <c r="D79" s="87" t="str">
        <f>IF(OR(B79&lt;&gt;"",C79&lt;&gt;""),申込書!$M$5,"")</f>
        <v/>
      </c>
      <c r="E79" s="91"/>
      <c r="F79" s="91"/>
      <c r="G79" s="91"/>
      <c r="H79" s="91"/>
      <c r="I79" s="91"/>
      <c r="J79" s="94">
        <f t="shared" si="1"/>
        <v>0</v>
      </c>
    </row>
    <row r="80" spans="1:10" ht="21" customHeight="1">
      <c r="A80" s="88"/>
      <c r="B80" s="90"/>
      <c r="C80" s="46"/>
      <c r="D80" s="88"/>
      <c r="E80" s="92"/>
      <c r="F80" s="92"/>
      <c r="G80" s="92"/>
      <c r="H80" s="92"/>
      <c r="I80" s="92"/>
      <c r="J80" s="94"/>
    </row>
    <row r="81" spans="1:10" ht="21" customHeight="1">
      <c r="A81" s="87">
        <v>39</v>
      </c>
      <c r="B81" s="89"/>
      <c r="C81" s="45"/>
      <c r="D81" s="87" t="str">
        <f>IF(OR(B81&lt;&gt;"",C81&lt;&gt;""),申込書!$M$5,"")</f>
        <v/>
      </c>
      <c r="E81" s="91"/>
      <c r="F81" s="91"/>
      <c r="G81" s="91"/>
      <c r="H81" s="91"/>
      <c r="I81" s="91"/>
      <c r="J81" s="94">
        <f t="shared" si="1"/>
        <v>0</v>
      </c>
    </row>
    <row r="82" spans="1:10" ht="21" customHeight="1">
      <c r="A82" s="88"/>
      <c r="B82" s="90"/>
      <c r="C82" s="46"/>
      <c r="D82" s="88"/>
      <c r="E82" s="92"/>
      <c r="F82" s="92"/>
      <c r="G82" s="92"/>
      <c r="H82" s="92"/>
      <c r="I82" s="92"/>
      <c r="J82" s="94"/>
    </row>
    <row r="83" spans="1:10" ht="21" customHeight="1">
      <c r="A83" s="87">
        <v>40</v>
      </c>
      <c r="B83" s="89"/>
      <c r="C83" s="45"/>
      <c r="D83" s="87" t="str">
        <f>IF(OR(B83&lt;&gt;"",C83&lt;&gt;""),申込書!$M$5,"")</f>
        <v/>
      </c>
      <c r="E83" s="91"/>
      <c r="F83" s="91"/>
      <c r="G83" s="91"/>
      <c r="H83" s="91"/>
      <c r="I83" s="91"/>
      <c r="J83" s="94">
        <f t="shared" si="1"/>
        <v>0</v>
      </c>
    </row>
    <row r="84" spans="1:10" ht="21" customHeight="1">
      <c r="A84" s="88"/>
      <c r="B84" s="90"/>
      <c r="C84" s="46"/>
      <c r="D84" s="88"/>
      <c r="E84" s="92"/>
      <c r="F84" s="92"/>
      <c r="G84" s="92"/>
      <c r="H84" s="92"/>
      <c r="I84" s="92"/>
      <c r="J84" s="94"/>
    </row>
  </sheetData>
  <sheetProtection algorithmName="SHA-512" hashValue="5kPeAWyAo0orfVi4rQwOIbPxQeFJtqdzQd+Rbx7GfkEtpxCvcMft3DYjB/BsV9qjUPuRm0fTPRIBmqANJbC20Q==" saltValue="ZqjnaeFEMrSZfWwM3YD2gQ==" spinCount="100000" sheet="1" objects="1" scenarios="1"/>
  <mergeCells count="372">
    <mergeCell ref="J75:J76"/>
    <mergeCell ref="J77:J78"/>
    <mergeCell ref="J79:J80"/>
    <mergeCell ref="J81:J82"/>
    <mergeCell ref="J83:J84"/>
    <mergeCell ref="J65:J66"/>
    <mergeCell ref="J67:J68"/>
    <mergeCell ref="J69:J70"/>
    <mergeCell ref="J71:J72"/>
    <mergeCell ref="J73:J74"/>
    <mergeCell ref="J55:J56"/>
    <mergeCell ref="J57:J58"/>
    <mergeCell ref="J59:J60"/>
    <mergeCell ref="J61:J62"/>
    <mergeCell ref="J63:J64"/>
    <mergeCell ref="J45:J46"/>
    <mergeCell ref="J47:J48"/>
    <mergeCell ref="J49:J50"/>
    <mergeCell ref="J51:J52"/>
    <mergeCell ref="J53:J54"/>
    <mergeCell ref="J35:J36"/>
    <mergeCell ref="J37:J38"/>
    <mergeCell ref="J39:J40"/>
    <mergeCell ref="J41:J42"/>
    <mergeCell ref="J43:J44"/>
    <mergeCell ref="J25:J26"/>
    <mergeCell ref="J27:J28"/>
    <mergeCell ref="J29:J30"/>
    <mergeCell ref="J31:J32"/>
    <mergeCell ref="J33:J34"/>
    <mergeCell ref="J15:J16"/>
    <mergeCell ref="J17:J18"/>
    <mergeCell ref="J19:J20"/>
    <mergeCell ref="J21:J22"/>
    <mergeCell ref="J23:J24"/>
    <mergeCell ref="J5:J6"/>
    <mergeCell ref="J7:J8"/>
    <mergeCell ref="J9:J10"/>
    <mergeCell ref="J11:J12"/>
    <mergeCell ref="J13:J14"/>
    <mergeCell ref="G81:G82"/>
    <mergeCell ref="H81:H82"/>
    <mergeCell ref="I81:I82"/>
    <mergeCell ref="A83:A84"/>
    <mergeCell ref="B83:B84"/>
    <mergeCell ref="D83:D84"/>
    <mergeCell ref="E83:E84"/>
    <mergeCell ref="F83:F84"/>
    <mergeCell ref="G83:G84"/>
    <mergeCell ref="H83:H84"/>
    <mergeCell ref="I83:I84"/>
    <mergeCell ref="A81:A82"/>
    <mergeCell ref="B81:B82"/>
    <mergeCell ref="D81:D82"/>
    <mergeCell ref="E81:E82"/>
    <mergeCell ref="F81:F82"/>
    <mergeCell ref="G77:G78"/>
    <mergeCell ref="H77:H78"/>
    <mergeCell ref="I77:I78"/>
    <mergeCell ref="A79:A80"/>
    <mergeCell ref="B79:B80"/>
    <mergeCell ref="D79:D80"/>
    <mergeCell ref="E79:E80"/>
    <mergeCell ref="F79:F80"/>
    <mergeCell ref="G79:G80"/>
    <mergeCell ref="H79:H80"/>
    <mergeCell ref="I79:I80"/>
    <mergeCell ref="A77:A78"/>
    <mergeCell ref="B77:B78"/>
    <mergeCell ref="D77:D78"/>
    <mergeCell ref="E77:E78"/>
    <mergeCell ref="F77:F78"/>
    <mergeCell ref="G73:G74"/>
    <mergeCell ref="H73:H74"/>
    <mergeCell ref="I73:I74"/>
    <mergeCell ref="A75:A76"/>
    <mergeCell ref="B75:B76"/>
    <mergeCell ref="D75:D76"/>
    <mergeCell ref="E75:E76"/>
    <mergeCell ref="F75:F76"/>
    <mergeCell ref="G75:G76"/>
    <mergeCell ref="H75:H76"/>
    <mergeCell ref="I75:I76"/>
    <mergeCell ref="A73:A74"/>
    <mergeCell ref="B73:B74"/>
    <mergeCell ref="D73:D74"/>
    <mergeCell ref="E73:E74"/>
    <mergeCell ref="F73:F74"/>
    <mergeCell ref="G69:G70"/>
    <mergeCell ref="H69:H70"/>
    <mergeCell ref="I69:I70"/>
    <mergeCell ref="A71:A72"/>
    <mergeCell ref="B71:B72"/>
    <mergeCell ref="D71:D72"/>
    <mergeCell ref="E71:E72"/>
    <mergeCell ref="F71:F72"/>
    <mergeCell ref="G71:G72"/>
    <mergeCell ref="H71:H72"/>
    <mergeCell ref="I71:I72"/>
    <mergeCell ref="A69:A70"/>
    <mergeCell ref="B69:B70"/>
    <mergeCell ref="D69:D70"/>
    <mergeCell ref="E69:E70"/>
    <mergeCell ref="F69:F70"/>
    <mergeCell ref="G65:G66"/>
    <mergeCell ref="H65:H66"/>
    <mergeCell ref="I65:I66"/>
    <mergeCell ref="A67:A68"/>
    <mergeCell ref="B67:B68"/>
    <mergeCell ref="D67:D68"/>
    <mergeCell ref="E67:E68"/>
    <mergeCell ref="F67:F68"/>
    <mergeCell ref="G67:G68"/>
    <mergeCell ref="H67:H68"/>
    <mergeCell ref="I67:I68"/>
    <mergeCell ref="A65:A66"/>
    <mergeCell ref="B65:B66"/>
    <mergeCell ref="D65:D66"/>
    <mergeCell ref="E65:E66"/>
    <mergeCell ref="F65:F66"/>
    <mergeCell ref="G61:G62"/>
    <mergeCell ref="H61:H62"/>
    <mergeCell ref="I61:I62"/>
    <mergeCell ref="A63:A64"/>
    <mergeCell ref="B63:B64"/>
    <mergeCell ref="D63:D64"/>
    <mergeCell ref="E63:E64"/>
    <mergeCell ref="F63:F64"/>
    <mergeCell ref="G63:G64"/>
    <mergeCell ref="H63:H64"/>
    <mergeCell ref="I63:I64"/>
    <mergeCell ref="A61:A62"/>
    <mergeCell ref="B61:B62"/>
    <mergeCell ref="D61:D62"/>
    <mergeCell ref="E61:E62"/>
    <mergeCell ref="F61:F62"/>
    <mergeCell ref="G57:G58"/>
    <mergeCell ref="H57:H58"/>
    <mergeCell ref="I57:I58"/>
    <mergeCell ref="A59:A60"/>
    <mergeCell ref="B59:B60"/>
    <mergeCell ref="D59:D60"/>
    <mergeCell ref="E59:E60"/>
    <mergeCell ref="F59:F60"/>
    <mergeCell ref="G59:G60"/>
    <mergeCell ref="H59:H60"/>
    <mergeCell ref="I59:I60"/>
    <mergeCell ref="A57:A58"/>
    <mergeCell ref="B57:B58"/>
    <mergeCell ref="D57:D58"/>
    <mergeCell ref="E57:E58"/>
    <mergeCell ref="F57:F58"/>
    <mergeCell ref="G53:G54"/>
    <mergeCell ref="H53:H54"/>
    <mergeCell ref="I53:I54"/>
    <mergeCell ref="A55:A56"/>
    <mergeCell ref="B55:B56"/>
    <mergeCell ref="D55:D56"/>
    <mergeCell ref="E55:E56"/>
    <mergeCell ref="F55:F56"/>
    <mergeCell ref="G55:G56"/>
    <mergeCell ref="H55:H56"/>
    <mergeCell ref="I55:I56"/>
    <mergeCell ref="A53:A54"/>
    <mergeCell ref="B53:B54"/>
    <mergeCell ref="D53:D54"/>
    <mergeCell ref="E53:E54"/>
    <mergeCell ref="F53:F54"/>
    <mergeCell ref="G49:G50"/>
    <mergeCell ref="H49:H50"/>
    <mergeCell ref="I49:I50"/>
    <mergeCell ref="A51:A52"/>
    <mergeCell ref="B51:B52"/>
    <mergeCell ref="D51:D52"/>
    <mergeCell ref="E51:E52"/>
    <mergeCell ref="F51:F52"/>
    <mergeCell ref="G51:G52"/>
    <mergeCell ref="H51:H52"/>
    <mergeCell ref="I51:I52"/>
    <mergeCell ref="A49:A50"/>
    <mergeCell ref="B49:B50"/>
    <mergeCell ref="D49:D50"/>
    <mergeCell ref="E49:E50"/>
    <mergeCell ref="F49:F50"/>
    <mergeCell ref="G45:G46"/>
    <mergeCell ref="H45:H46"/>
    <mergeCell ref="I45:I46"/>
    <mergeCell ref="A47:A48"/>
    <mergeCell ref="B47:B48"/>
    <mergeCell ref="D47:D48"/>
    <mergeCell ref="E47:E48"/>
    <mergeCell ref="F47:F48"/>
    <mergeCell ref="G47:G48"/>
    <mergeCell ref="H47:H48"/>
    <mergeCell ref="I47:I48"/>
    <mergeCell ref="A45:A46"/>
    <mergeCell ref="B45:B46"/>
    <mergeCell ref="D45:D46"/>
    <mergeCell ref="E45:E46"/>
    <mergeCell ref="F45:F46"/>
    <mergeCell ref="G41:G42"/>
    <mergeCell ref="H41:H42"/>
    <mergeCell ref="I41:I42"/>
    <mergeCell ref="A43:A44"/>
    <mergeCell ref="B43:B44"/>
    <mergeCell ref="D43:D44"/>
    <mergeCell ref="E43:E44"/>
    <mergeCell ref="F43:F44"/>
    <mergeCell ref="G43:G44"/>
    <mergeCell ref="H43:H44"/>
    <mergeCell ref="I43:I44"/>
    <mergeCell ref="A41:A42"/>
    <mergeCell ref="B41:B42"/>
    <mergeCell ref="D41:D42"/>
    <mergeCell ref="E41:E42"/>
    <mergeCell ref="F41:F42"/>
    <mergeCell ref="G37:G38"/>
    <mergeCell ref="H37:H38"/>
    <mergeCell ref="I37:I38"/>
    <mergeCell ref="A39:A40"/>
    <mergeCell ref="B39:B40"/>
    <mergeCell ref="D39:D40"/>
    <mergeCell ref="E39:E40"/>
    <mergeCell ref="F39:F40"/>
    <mergeCell ref="G39:G40"/>
    <mergeCell ref="H39:H40"/>
    <mergeCell ref="I39:I40"/>
    <mergeCell ref="A37:A38"/>
    <mergeCell ref="B37:B38"/>
    <mergeCell ref="D37:D38"/>
    <mergeCell ref="E37:E38"/>
    <mergeCell ref="F37:F38"/>
    <mergeCell ref="G33:G34"/>
    <mergeCell ref="H33:H34"/>
    <mergeCell ref="I33:I34"/>
    <mergeCell ref="A35:A36"/>
    <mergeCell ref="B35:B36"/>
    <mergeCell ref="D35:D36"/>
    <mergeCell ref="E35:E36"/>
    <mergeCell ref="F35:F36"/>
    <mergeCell ref="G35:G36"/>
    <mergeCell ref="H35:H36"/>
    <mergeCell ref="I35:I36"/>
    <mergeCell ref="A33:A34"/>
    <mergeCell ref="B33:B34"/>
    <mergeCell ref="D33:D34"/>
    <mergeCell ref="E33:E34"/>
    <mergeCell ref="F33:F34"/>
    <mergeCell ref="G29:G30"/>
    <mergeCell ref="H29:H30"/>
    <mergeCell ref="I29:I30"/>
    <mergeCell ref="A31:A32"/>
    <mergeCell ref="B31:B32"/>
    <mergeCell ref="D31:D32"/>
    <mergeCell ref="E31:E32"/>
    <mergeCell ref="F31:F32"/>
    <mergeCell ref="G31:G32"/>
    <mergeCell ref="H31:H32"/>
    <mergeCell ref="I31:I32"/>
    <mergeCell ref="A29:A30"/>
    <mergeCell ref="B29:B30"/>
    <mergeCell ref="D29:D30"/>
    <mergeCell ref="E29:E30"/>
    <mergeCell ref="F29:F30"/>
    <mergeCell ref="G25:G26"/>
    <mergeCell ref="H25:H26"/>
    <mergeCell ref="I25:I26"/>
    <mergeCell ref="A27:A28"/>
    <mergeCell ref="B27:B28"/>
    <mergeCell ref="D27:D28"/>
    <mergeCell ref="E27:E28"/>
    <mergeCell ref="F27:F28"/>
    <mergeCell ref="G27:G28"/>
    <mergeCell ref="H27:H28"/>
    <mergeCell ref="I27:I28"/>
    <mergeCell ref="A25:A26"/>
    <mergeCell ref="B25:B26"/>
    <mergeCell ref="D25:D26"/>
    <mergeCell ref="E25:E26"/>
    <mergeCell ref="F25:F26"/>
    <mergeCell ref="G21:G22"/>
    <mergeCell ref="H21:H22"/>
    <mergeCell ref="I21:I22"/>
    <mergeCell ref="A23:A24"/>
    <mergeCell ref="B23:B24"/>
    <mergeCell ref="D23:D24"/>
    <mergeCell ref="E23:E24"/>
    <mergeCell ref="F23:F24"/>
    <mergeCell ref="G23:G24"/>
    <mergeCell ref="H23:H24"/>
    <mergeCell ref="I23:I24"/>
    <mergeCell ref="A21:A22"/>
    <mergeCell ref="B21:B22"/>
    <mergeCell ref="D21:D22"/>
    <mergeCell ref="E21:E22"/>
    <mergeCell ref="F21:F22"/>
    <mergeCell ref="G17:G18"/>
    <mergeCell ref="H17:H18"/>
    <mergeCell ref="I17:I18"/>
    <mergeCell ref="A19:A20"/>
    <mergeCell ref="B19:B20"/>
    <mergeCell ref="D19:D20"/>
    <mergeCell ref="E19:E20"/>
    <mergeCell ref="F19:F20"/>
    <mergeCell ref="G19:G20"/>
    <mergeCell ref="H19:H20"/>
    <mergeCell ref="I19:I20"/>
    <mergeCell ref="A17:A18"/>
    <mergeCell ref="B17:B18"/>
    <mergeCell ref="D17:D18"/>
    <mergeCell ref="E17:E18"/>
    <mergeCell ref="F17:F18"/>
    <mergeCell ref="G13:G14"/>
    <mergeCell ref="H13:H14"/>
    <mergeCell ref="I13:I14"/>
    <mergeCell ref="A15:A16"/>
    <mergeCell ref="B15:B16"/>
    <mergeCell ref="D15:D16"/>
    <mergeCell ref="E15:E16"/>
    <mergeCell ref="F15:F16"/>
    <mergeCell ref="G15:G16"/>
    <mergeCell ref="H15:H16"/>
    <mergeCell ref="I15:I16"/>
    <mergeCell ref="A13:A14"/>
    <mergeCell ref="B13:B14"/>
    <mergeCell ref="D13:D14"/>
    <mergeCell ref="E13:E14"/>
    <mergeCell ref="F13:F14"/>
    <mergeCell ref="G9:G10"/>
    <mergeCell ref="H9:H10"/>
    <mergeCell ref="I9:I10"/>
    <mergeCell ref="A11:A12"/>
    <mergeCell ref="B11:B12"/>
    <mergeCell ref="D11:D12"/>
    <mergeCell ref="E11:E12"/>
    <mergeCell ref="F11:F12"/>
    <mergeCell ref="G11:G12"/>
    <mergeCell ref="H11:H12"/>
    <mergeCell ref="I11:I12"/>
    <mergeCell ref="A9:A10"/>
    <mergeCell ref="B9:B10"/>
    <mergeCell ref="D9:D10"/>
    <mergeCell ref="E9:E10"/>
    <mergeCell ref="F9:F10"/>
    <mergeCell ref="G5:G6"/>
    <mergeCell ref="H5:H6"/>
    <mergeCell ref="I5:I6"/>
    <mergeCell ref="A7:A8"/>
    <mergeCell ref="B7:B8"/>
    <mergeCell ref="D7:D8"/>
    <mergeCell ref="E7:E8"/>
    <mergeCell ref="F7:F8"/>
    <mergeCell ref="G7:G8"/>
    <mergeCell ref="H7:H8"/>
    <mergeCell ref="I7:I8"/>
    <mergeCell ref="A5:A6"/>
    <mergeCell ref="B5:B6"/>
    <mergeCell ref="D5:D6"/>
    <mergeCell ref="E5:E6"/>
    <mergeCell ref="F5:F6"/>
    <mergeCell ref="A1:I1"/>
    <mergeCell ref="A2:I2"/>
    <mergeCell ref="M3:N3"/>
    <mergeCell ref="P3:Q3"/>
    <mergeCell ref="A3:A4"/>
    <mergeCell ref="B3:B4"/>
    <mergeCell ref="D3:D4"/>
    <mergeCell ref="E3:E4"/>
    <mergeCell ref="F3:F4"/>
    <mergeCell ref="G3:G4"/>
    <mergeCell ref="H3:H4"/>
    <mergeCell ref="I3:I4"/>
  </mergeCells>
  <phoneticPr fontId="1"/>
  <dataValidations count="5">
    <dataValidation type="list" allowBlank="1" showInputMessage="1" showErrorMessage="1" sqref="G85:G1048576 E85:E1048576" xr:uid="{71FA6A09-BB13-9040-A69A-CE2721DB4ED0}">
      <formula1>$M$13</formula1>
    </dataValidation>
    <dataValidation type="list" allowBlank="1" showInputMessage="1" showErrorMessage="1" sqref="G3 E3 E1 G1" xr:uid="{FFE18F26-7B77-AF41-9606-3C020C2AD01D}">
      <formula1>$M$14</formula1>
    </dataValidation>
    <dataValidation type="list" allowBlank="1" showInputMessage="1" showErrorMessage="1" sqref="E5:E84 G5:G84" xr:uid="{E2BCB45E-A11E-384F-85F6-234878C282A8}">
      <formula1>$S$4</formula1>
    </dataValidation>
    <dataValidation type="list" allowBlank="1" showInputMessage="1" showErrorMessage="1" sqref="F5:F84 H5:H84" xr:uid="{FFC8D5CE-8DA6-1244-AE29-C6049A91D24C}">
      <formula1>$S$5:$S$7</formula1>
    </dataValidation>
    <dataValidation type="list" allowBlank="1" showInputMessage="1" showErrorMessage="1" sqref="B5:B84" xr:uid="{1BD78E71-C6B8-40EB-9931-053D30986431}">
      <formula1>$M$4:$M$14</formula1>
    </dataValidation>
  </dataValidations>
  <pageMargins left="0.7" right="0.32" top="0.75" bottom="0.75" header="0.3" footer="0.3"/>
  <pageSetup paperSize="9" scale="78" orientation="portrait" r:id="rId1"/>
  <rowBreaks count="1" manualBreakCount="1">
    <brk id="44" max="8" man="1"/>
  </rowBreaks>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558557-9724-8D47-9D79-519FF29155B1}">
  <dimension ref="A1:O26"/>
  <sheetViews>
    <sheetView view="pageBreakPreview" zoomScaleNormal="100" zoomScaleSheetLayoutView="100" workbookViewId="0">
      <selection sqref="A1:F1"/>
    </sheetView>
  </sheetViews>
  <sheetFormatPr defaultColWidth="10.75" defaultRowHeight="18.75"/>
  <cols>
    <col min="1" max="1" width="5.75" style="21" customWidth="1"/>
    <col min="2" max="2" width="18" style="21" customWidth="1"/>
    <col min="3" max="3" width="13.75" style="21" customWidth="1"/>
    <col min="4" max="5" width="10.25" style="21" customWidth="1"/>
    <col min="6" max="6" width="25" style="21" customWidth="1"/>
    <col min="7" max="16384" width="10.75" style="21"/>
  </cols>
  <sheetData>
    <row r="1" spans="1:15" ht="24" customHeight="1">
      <c r="A1" s="99" t="str">
        <f>申込書!B2</f>
        <v>第44回旭川地区秋季空手道選手権大会</v>
      </c>
      <c r="B1" s="99"/>
      <c r="C1" s="99"/>
      <c r="D1" s="99"/>
      <c r="E1" s="99"/>
      <c r="F1" s="99"/>
    </row>
    <row r="2" spans="1:15" ht="24" customHeight="1">
      <c r="A2" s="100" t="s">
        <v>85</v>
      </c>
      <c r="B2" s="101"/>
      <c r="C2" s="101"/>
      <c r="D2" s="101"/>
      <c r="E2" s="101"/>
      <c r="F2" s="101"/>
    </row>
    <row r="3" spans="1:15">
      <c r="A3" s="95" t="s">
        <v>52</v>
      </c>
      <c r="B3" s="95"/>
      <c r="C3" s="95" t="s">
        <v>89</v>
      </c>
      <c r="D3" s="96" t="s">
        <v>9</v>
      </c>
      <c r="E3" s="96"/>
      <c r="F3" s="97" t="s">
        <v>53</v>
      </c>
    </row>
    <row r="4" spans="1:15">
      <c r="A4" s="95"/>
      <c r="B4" s="95"/>
      <c r="C4" s="95"/>
      <c r="D4" s="22" t="s">
        <v>11</v>
      </c>
      <c r="E4" s="22" t="s">
        <v>10</v>
      </c>
      <c r="F4" s="98"/>
    </row>
    <row r="5" spans="1:15" ht="30" customHeight="1">
      <c r="A5" s="22" t="s">
        <v>64</v>
      </c>
      <c r="B5" s="29" t="s">
        <v>57</v>
      </c>
      <c r="C5" s="29" t="s">
        <v>58</v>
      </c>
      <c r="D5" s="22" t="s">
        <v>65</v>
      </c>
      <c r="E5" s="22" t="s">
        <v>65</v>
      </c>
      <c r="F5" s="30" t="s">
        <v>66</v>
      </c>
    </row>
    <row r="6" spans="1:15" ht="27" customHeight="1">
      <c r="A6" s="23">
        <v>1</v>
      </c>
      <c r="B6" s="41"/>
      <c r="C6" s="24" t="str">
        <f>IF(OR(B6&lt;&gt;""),申込書!$M$5,"")</f>
        <v/>
      </c>
      <c r="D6" s="42"/>
      <c r="E6" s="42"/>
      <c r="F6" s="43"/>
    </row>
    <row r="7" spans="1:15" ht="27" customHeight="1">
      <c r="A7" s="23">
        <v>2</v>
      </c>
      <c r="B7" s="41"/>
      <c r="C7" s="24" t="str">
        <f>IF(OR(B7&lt;&gt;""),申込書!$M$5,"")</f>
        <v/>
      </c>
      <c r="D7" s="42"/>
      <c r="E7" s="42"/>
      <c r="F7" s="43"/>
      <c r="O7" t="s">
        <v>12</v>
      </c>
    </row>
    <row r="8" spans="1:15" ht="27" customHeight="1">
      <c r="A8" s="23">
        <v>3</v>
      </c>
      <c r="B8" s="41"/>
      <c r="C8" s="24" t="str">
        <f>IF(OR(B8&lt;&gt;""),申込書!$M$5,"")</f>
        <v/>
      </c>
      <c r="D8" s="42"/>
      <c r="E8" s="42"/>
      <c r="F8" s="43"/>
      <c r="O8" t="s">
        <v>13</v>
      </c>
    </row>
    <row r="9" spans="1:15" ht="27" customHeight="1">
      <c r="A9" s="23">
        <v>4</v>
      </c>
      <c r="B9" s="41"/>
      <c r="C9" s="24" t="str">
        <f>IF(OR(B9&lt;&gt;""),申込書!$M$5,"")</f>
        <v/>
      </c>
      <c r="D9" s="42"/>
      <c r="E9" s="42"/>
      <c r="F9" s="43"/>
      <c r="O9" t="s">
        <v>14</v>
      </c>
    </row>
    <row r="10" spans="1:15" ht="27" customHeight="1">
      <c r="A10" s="23">
        <v>5</v>
      </c>
      <c r="B10" s="41"/>
      <c r="C10" s="24" t="str">
        <f>IF(OR(B10&lt;&gt;""),申込書!$M$5,"")</f>
        <v/>
      </c>
      <c r="D10" s="42"/>
      <c r="E10" s="42"/>
      <c r="F10" s="43"/>
      <c r="O10" t="s">
        <v>50</v>
      </c>
    </row>
    <row r="11" spans="1:15" ht="27" customHeight="1">
      <c r="A11" s="23">
        <v>6</v>
      </c>
      <c r="B11" s="41"/>
      <c r="C11" s="24" t="str">
        <f>IF(OR(B11&lt;&gt;""),申込書!$M$5,"")</f>
        <v/>
      </c>
      <c r="D11" s="42"/>
      <c r="E11" s="42"/>
      <c r="F11" s="43"/>
      <c r="O11" t="s">
        <v>15</v>
      </c>
    </row>
    <row r="12" spans="1:15" ht="27" customHeight="1">
      <c r="A12" s="23">
        <v>7</v>
      </c>
      <c r="B12" s="41"/>
      <c r="C12" s="24" t="str">
        <f>IF(OR(B12&lt;&gt;""),申込書!$M$5,"")</f>
        <v/>
      </c>
      <c r="D12" s="42"/>
      <c r="E12" s="42"/>
      <c r="F12" s="43"/>
    </row>
    <row r="13" spans="1:15" ht="27" customHeight="1">
      <c r="A13" s="23">
        <v>8</v>
      </c>
      <c r="B13" s="41"/>
      <c r="C13" s="24" t="str">
        <f>IF(OR(B13&lt;&gt;""),申込書!$M$5,"")</f>
        <v/>
      </c>
      <c r="D13" s="42"/>
      <c r="E13" s="42"/>
      <c r="F13" s="43"/>
    </row>
    <row r="14" spans="1:15" ht="27" customHeight="1">
      <c r="A14" s="23">
        <v>9</v>
      </c>
      <c r="B14" s="41"/>
      <c r="C14" s="24" t="str">
        <f>IF(OR(B14&lt;&gt;""),申込書!$M$5,"")</f>
        <v/>
      </c>
      <c r="D14" s="42"/>
      <c r="E14" s="42"/>
      <c r="F14" s="43"/>
    </row>
    <row r="15" spans="1:15" ht="27" customHeight="1">
      <c r="A15" s="23">
        <v>10</v>
      </c>
      <c r="B15" s="41"/>
      <c r="C15" s="24" t="str">
        <f>IF(OR(B15&lt;&gt;""),申込書!$M$5,"")</f>
        <v/>
      </c>
      <c r="D15" s="42"/>
      <c r="E15" s="42"/>
      <c r="F15" s="43"/>
    </row>
    <row r="16" spans="1:15" ht="27" customHeight="1">
      <c r="A16" s="23">
        <v>11</v>
      </c>
      <c r="B16" s="41"/>
      <c r="C16" s="24" t="str">
        <f>IF(OR(B16&lt;&gt;""),申込書!$M$5,"")</f>
        <v/>
      </c>
      <c r="D16" s="42"/>
      <c r="E16" s="42"/>
      <c r="F16" s="43"/>
    </row>
    <row r="17" spans="1:6" ht="27" customHeight="1">
      <c r="A17" s="23">
        <v>12</v>
      </c>
      <c r="B17" s="41"/>
      <c r="C17" s="24" t="str">
        <f>IF(OR(B17&lt;&gt;""),申込書!$M$5,"")</f>
        <v/>
      </c>
      <c r="D17" s="42"/>
      <c r="E17" s="42"/>
      <c r="F17" s="43"/>
    </row>
    <row r="18" spans="1:6" ht="27" customHeight="1">
      <c r="A18" s="23">
        <v>13</v>
      </c>
      <c r="B18" s="41"/>
      <c r="C18" s="24" t="str">
        <f>IF(OR(B18&lt;&gt;""),申込書!$M$5,"")</f>
        <v/>
      </c>
      <c r="D18" s="42"/>
      <c r="E18" s="42"/>
      <c r="F18" s="43"/>
    </row>
    <row r="19" spans="1:6" ht="27" customHeight="1">
      <c r="A19" s="23">
        <v>14</v>
      </c>
      <c r="B19" s="41"/>
      <c r="C19" s="24" t="str">
        <f>IF(OR(B19&lt;&gt;""),申込書!$M$5,"")</f>
        <v/>
      </c>
      <c r="D19" s="42"/>
      <c r="E19" s="42"/>
      <c r="F19" s="43"/>
    </row>
    <row r="20" spans="1:6" ht="27" customHeight="1">
      <c r="A20" s="23">
        <v>15</v>
      </c>
      <c r="B20" s="41"/>
      <c r="C20" s="24" t="str">
        <f>IF(OR(B20&lt;&gt;""),申込書!$M$5,"")</f>
        <v/>
      </c>
      <c r="D20" s="42"/>
      <c r="E20" s="42"/>
      <c r="F20" s="43"/>
    </row>
    <row r="21" spans="1:6" ht="27" customHeight="1">
      <c r="A21" s="23">
        <v>16</v>
      </c>
      <c r="B21" s="41"/>
      <c r="C21" s="24" t="str">
        <f>IF(OR(B21&lt;&gt;""),申込書!$M$5,"")</f>
        <v/>
      </c>
      <c r="D21" s="42"/>
      <c r="E21" s="42"/>
      <c r="F21" s="43"/>
    </row>
    <row r="22" spans="1:6" ht="27" customHeight="1">
      <c r="A22" s="25">
        <v>17</v>
      </c>
      <c r="B22" s="41"/>
      <c r="C22" s="24" t="str">
        <f>IF(OR(B22&lt;&gt;""),申込書!$M$5,"")</f>
        <v/>
      </c>
      <c r="D22" s="42"/>
      <c r="E22" s="42"/>
      <c r="F22" s="43"/>
    </row>
    <row r="23" spans="1:6">
      <c r="A23" s="21" t="s">
        <v>55</v>
      </c>
    </row>
    <row r="24" spans="1:6">
      <c r="A24" s="21" t="s">
        <v>93</v>
      </c>
    </row>
    <row r="25" spans="1:6">
      <c r="A25" s="21" t="s">
        <v>63</v>
      </c>
    </row>
    <row r="26" spans="1:6">
      <c r="A26" s="21" t="s">
        <v>94</v>
      </c>
    </row>
  </sheetData>
  <protectedRanges>
    <protectedRange sqref="B6:E22" name="範囲1"/>
  </protectedRanges>
  <mergeCells count="6">
    <mergeCell ref="A3:B4"/>
    <mergeCell ref="C3:C4"/>
    <mergeCell ref="D3:E3"/>
    <mergeCell ref="F3:F4"/>
    <mergeCell ref="A1:F1"/>
    <mergeCell ref="A2:F2"/>
  </mergeCells>
  <phoneticPr fontId="1"/>
  <dataValidations count="1">
    <dataValidation type="list" showInputMessage="1" showErrorMessage="1" sqref="D6:E22" xr:uid="{4D17E593-AA6C-E64E-BB2E-8F01CD7162F5}">
      <formula1>$O$7:$O$11</formula1>
    </dataValidation>
  </dataValidations>
  <pageMargins left="0.7" right="0.26" top="0.75" bottom="0.75" header="0.3" footer="0.3"/>
  <pageSetup paperSize="9" scale="99" orientation="portrait" r:id="rId1"/>
  <colBreaks count="1" manualBreakCount="1">
    <brk id="6" max="1048575" man="1"/>
  </colBreaks>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E1F2CA-5646-E447-83AB-1DFD1BEAB5A1}">
  <dimension ref="A1:G10"/>
  <sheetViews>
    <sheetView view="pageBreakPreview" zoomScale="80" zoomScaleNormal="105" zoomScaleSheetLayoutView="80" workbookViewId="0">
      <selection activeCell="A11" sqref="A11"/>
    </sheetView>
  </sheetViews>
  <sheetFormatPr defaultColWidth="10.75" defaultRowHeight="19.5"/>
  <cols>
    <col min="1" max="1" width="7.5" style="26" customWidth="1"/>
    <col min="2" max="2" width="33.25" style="26" customWidth="1"/>
    <col min="3" max="3" width="26.25" style="26" customWidth="1"/>
    <col min="4" max="4" width="28.625" style="26" customWidth="1"/>
    <col min="5" max="16384" width="10.75" style="26"/>
  </cols>
  <sheetData>
    <row r="1" spans="1:7" s="21" customFormat="1" ht="24" customHeight="1">
      <c r="A1" s="99" t="str">
        <f>申込書!B2</f>
        <v>第44回旭川地区秋季空手道選手権大会</v>
      </c>
      <c r="B1" s="99"/>
      <c r="C1" s="99"/>
      <c r="D1" s="99"/>
    </row>
    <row r="2" spans="1:7" s="21" customFormat="1" ht="24" customHeight="1">
      <c r="A2" s="100" t="s">
        <v>86</v>
      </c>
      <c r="B2" s="100"/>
      <c r="C2" s="100"/>
      <c r="D2" s="100"/>
    </row>
    <row r="3" spans="1:7" ht="45" customHeight="1">
      <c r="A3" s="27"/>
      <c r="B3" s="23" t="s">
        <v>52</v>
      </c>
      <c r="C3" s="23" t="s">
        <v>89</v>
      </c>
      <c r="D3" s="23" t="s">
        <v>53</v>
      </c>
    </row>
    <row r="4" spans="1:7" ht="45" customHeight="1">
      <c r="A4" s="27" t="s">
        <v>56</v>
      </c>
      <c r="B4" s="23" t="s">
        <v>57</v>
      </c>
      <c r="C4" s="23" t="s">
        <v>58</v>
      </c>
      <c r="D4" s="23" t="s">
        <v>60</v>
      </c>
    </row>
    <row r="5" spans="1:7" ht="45" customHeight="1">
      <c r="A5" s="28">
        <v>1</v>
      </c>
      <c r="B5" s="44"/>
      <c r="C5" s="24" t="str">
        <f>IF(OR(B5&lt;&gt;""),申込書!$M$5,"")</f>
        <v/>
      </c>
      <c r="D5" s="41"/>
      <c r="G5" s="26" t="s">
        <v>59</v>
      </c>
    </row>
    <row r="6" spans="1:7" ht="45" customHeight="1">
      <c r="A6" s="28"/>
      <c r="B6" s="44"/>
      <c r="C6" s="24" t="str">
        <f>IF(OR(B6&lt;&gt;""),申込書!$M$5,"")</f>
        <v/>
      </c>
      <c r="D6" s="41"/>
    </row>
    <row r="7" spans="1:7" s="40" customFormat="1" ht="33" customHeight="1">
      <c r="A7" s="38" t="s">
        <v>95</v>
      </c>
    </row>
    <row r="8" spans="1:7" s="40" customFormat="1" ht="33" customHeight="1">
      <c r="A8" s="38" t="s">
        <v>99</v>
      </c>
    </row>
    <row r="9" spans="1:7" ht="24">
      <c r="A9" s="38" t="s">
        <v>100</v>
      </c>
    </row>
    <row r="10" spans="1:7" ht="24">
      <c r="A10" s="38" t="s">
        <v>101</v>
      </c>
    </row>
  </sheetData>
  <protectedRanges>
    <protectedRange sqref="B5:B6" name="範囲1_1"/>
  </protectedRanges>
  <mergeCells count="2">
    <mergeCell ref="A1:D1"/>
    <mergeCell ref="A2:D2"/>
  </mergeCells>
  <phoneticPr fontId="1"/>
  <pageMargins left="0.7" right="0.4" top="0.75" bottom="0.75" header="0.3" footer="0.3"/>
  <pageSetup paperSize="9" scale="73"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0604B2-F61C-FA4E-8135-0A5EC467CD9C}">
  <dimension ref="A1:E11"/>
  <sheetViews>
    <sheetView tabSelected="1" view="pageBreakPreview" zoomScale="60" zoomScaleNormal="100" workbookViewId="0">
      <selection activeCell="D19" sqref="D19"/>
    </sheetView>
  </sheetViews>
  <sheetFormatPr defaultColWidth="10.75" defaultRowHeight="19.5"/>
  <cols>
    <col min="1" max="1" width="7.5" style="26" customWidth="1"/>
    <col min="2" max="2" width="24.5" style="26" customWidth="1"/>
    <col min="3" max="3" width="15.75" style="26" customWidth="1"/>
    <col min="4" max="4" width="28.25" style="26" customWidth="1"/>
    <col min="5" max="5" width="21.25" style="26" customWidth="1"/>
    <col min="6" max="16384" width="10.75" style="26"/>
  </cols>
  <sheetData>
    <row r="1" spans="1:5" ht="27" customHeight="1">
      <c r="A1" s="102" t="str">
        <f>申込書!B2</f>
        <v>第44回旭川地区秋季空手道選手権大会</v>
      </c>
      <c r="B1" s="102"/>
      <c r="C1" s="102"/>
      <c r="D1" s="102"/>
      <c r="E1" s="102"/>
    </row>
    <row r="2" spans="1:5" ht="27" customHeight="1">
      <c r="A2" s="103" t="s">
        <v>87</v>
      </c>
      <c r="B2" s="103"/>
      <c r="C2" s="103"/>
      <c r="D2" s="103"/>
      <c r="E2" s="103"/>
    </row>
    <row r="3" spans="1:5" ht="45" customHeight="1">
      <c r="A3" s="27"/>
      <c r="B3" s="23" t="s">
        <v>52</v>
      </c>
      <c r="C3" s="23" t="s">
        <v>89</v>
      </c>
      <c r="D3" s="23" t="s">
        <v>61</v>
      </c>
      <c r="E3" s="23" t="s">
        <v>53</v>
      </c>
    </row>
    <row r="4" spans="1:5" ht="45" customHeight="1">
      <c r="A4" s="27" t="s">
        <v>56</v>
      </c>
      <c r="B4" s="23" t="s">
        <v>57</v>
      </c>
      <c r="C4" s="23" t="s">
        <v>58</v>
      </c>
      <c r="D4" s="23" t="s">
        <v>62</v>
      </c>
      <c r="E4" s="23" t="s">
        <v>60</v>
      </c>
    </row>
    <row r="5" spans="1:5" ht="45" customHeight="1">
      <c r="A5" s="28">
        <v>1</v>
      </c>
      <c r="B5" s="44"/>
      <c r="C5" s="24" t="str">
        <f>IF(OR(B5&lt;&gt;""),申込書!$M$5,"")</f>
        <v/>
      </c>
      <c r="D5" s="41"/>
      <c r="E5" s="41"/>
    </row>
    <row r="6" spans="1:5" ht="45" customHeight="1">
      <c r="A6" s="28">
        <v>2</v>
      </c>
      <c r="B6" s="44"/>
      <c r="C6" s="24"/>
      <c r="D6" s="41"/>
      <c r="E6" s="41"/>
    </row>
    <row r="7" spans="1:5" ht="45" customHeight="1">
      <c r="A7" s="28"/>
      <c r="B7" s="44"/>
      <c r="C7" s="24"/>
      <c r="D7" s="41"/>
      <c r="E7" s="41"/>
    </row>
    <row r="8" spans="1:5" ht="27" customHeight="1">
      <c r="A8" s="38" t="s">
        <v>96</v>
      </c>
    </row>
    <row r="9" spans="1:5" ht="27" customHeight="1">
      <c r="A9" s="47" t="s">
        <v>97</v>
      </c>
    </row>
    <row r="10" spans="1:5" ht="24">
      <c r="A10" s="38" t="s">
        <v>98</v>
      </c>
    </row>
    <row r="11" spans="1:5" ht="24">
      <c r="A11" s="39" t="s">
        <v>84</v>
      </c>
    </row>
  </sheetData>
  <protectedRanges>
    <protectedRange sqref="B5:B7" name="範囲1_1"/>
  </protectedRanges>
  <mergeCells count="2">
    <mergeCell ref="A1:E1"/>
    <mergeCell ref="A2:E2"/>
  </mergeCells>
  <phoneticPr fontId="1"/>
  <pageMargins left="0.7" right="0.28999999999999998" top="0.75" bottom="0.75" header="0.3" footer="0.3"/>
  <pageSetup paperSize="9" scale="84" orientation="portrait" r:id="rId1"/>
  <colBreaks count="1" manualBreakCount="1">
    <brk id="5"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申込書</vt:lpstr>
      <vt:lpstr>参加者名簿（男子）</vt:lpstr>
      <vt:lpstr>参加者名簿（女子）</vt:lpstr>
      <vt:lpstr>審判員</vt:lpstr>
      <vt:lpstr>補助役員</vt:lpstr>
      <vt:lpstr>役員名簿</vt:lpstr>
      <vt:lpstr>'参加者名簿（女子）'!Print_Area</vt:lpstr>
      <vt:lpstr>'参加者名簿（男子）'!Print_Area</vt:lpstr>
      <vt:lpstr>審判員!Print_Area</vt:lpstr>
      <vt:lpstr>申込書!Print_Area</vt:lpstr>
      <vt:lpstr>補助役員!Print_Area</vt:lpstr>
      <vt:lpstr>役員名簿!Print_Area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2015-06-05T18:19:34Z</dcterms:created>
  <dcterms:modified xsi:type="dcterms:W3CDTF">2025-08-19T01:56:00Z</dcterms:modified>
  <cp:category/>
  <cp:contentStatus/>
</cp:coreProperties>
</file>